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 tabRatio="891" activeTab="3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Name'!$B$4:$N$3013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/>
  <c r="O239"/>
  <c r="N239"/>
  <c r="M239"/>
  <c r="K239"/>
  <c r="J239"/>
  <c r="I239"/>
  <c r="G239"/>
  <c r="F239"/>
  <c r="E239"/>
  <c r="L238"/>
  <c r="H238"/>
  <c r="L237"/>
  <c r="H237"/>
  <c r="L236"/>
  <c r="H236"/>
  <c r="L235"/>
  <c r="H235"/>
  <c r="L234"/>
  <c r="H234"/>
  <c r="L233"/>
  <c r="H233"/>
  <c r="L232"/>
  <c r="H232"/>
  <c r="L231"/>
  <c r="H231"/>
  <c r="L230"/>
  <c r="H230"/>
  <c r="L229"/>
  <c r="L239" s="1"/>
  <c r="H229"/>
  <c r="H239" s="1"/>
  <c r="Q237" l="1"/>
  <c r="V17" i="40" l="1"/>
  <c r="I3014" i="35" l="1"/>
  <c r="J3014"/>
  <c r="K3014"/>
  <c r="L3014"/>
  <c r="K19" i="42" l="1"/>
  <c r="L8"/>
  <c r="L9"/>
  <c r="L10"/>
  <c r="L11"/>
  <c r="L12"/>
  <c r="L13"/>
  <c r="L14"/>
  <c r="L15"/>
  <c r="L16"/>
  <c r="L17"/>
  <c r="L18"/>
  <c r="L7"/>
  <c r="L19" l="1"/>
  <c r="D17" i="34"/>
  <c r="F17"/>
  <c r="G17"/>
  <c r="H17"/>
  <c r="I17"/>
  <c r="J17"/>
  <c r="K17"/>
  <c r="L17"/>
  <c r="M17"/>
  <c r="N17"/>
  <c r="O17"/>
  <c r="F21" i="32" l="1"/>
  <c r="G21"/>
  <c r="I21"/>
  <c r="J21"/>
  <c r="K21"/>
  <c r="M21"/>
  <c r="N21"/>
  <c r="O21"/>
  <c r="P21"/>
  <c r="J19" i="42" l="1"/>
  <c r="B6" i="34" l="1"/>
  <c r="D16" i="30"/>
  <c r="B8" i="34"/>
  <c r="H3014" i="35" l="1"/>
  <c r="F48" i="43" l="1"/>
  <c r="F19" i="42" l="1"/>
  <c r="H19" i="32" l="1"/>
  <c r="L19" s="1"/>
  <c r="C17" i="34" l="1"/>
  <c r="A17"/>
  <c r="E16"/>
  <c r="B16"/>
  <c r="E15"/>
  <c r="B15"/>
  <c r="E14"/>
  <c r="E13"/>
  <c r="B13"/>
  <c r="E12"/>
  <c r="B12"/>
  <c r="E11"/>
  <c r="B11"/>
  <c r="E10"/>
  <c r="B10"/>
  <c r="E9"/>
  <c r="B9"/>
  <c r="E8"/>
  <c r="E7"/>
  <c r="B7"/>
  <c r="E6"/>
  <c r="E17" l="1"/>
  <c r="E21" i="32"/>
  <c r="H20"/>
  <c r="L20" s="1"/>
  <c r="H18"/>
  <c r="L18" s="1"/>
  <c r="H17"/>
  <c r="L17" s="1"/>
  <c r="H16"/>
  <c r="L16" s="1"/>
  <c r="H15"/>
  <c r="L15" s="1"/>
  <c r="H14"/>
  <c r="L14" s="1"/>
  <c r="H13"/>
  <c r="L13" s="1"/>
  <c r="H12"/>
  <c r="L12" s="1"/>
  <c r="H11"/>
  <c r="L11" l="1"/>
  <c r="H21"/>
  <c r="L21" l="1"/>
  <c r="X8" i="40"/>
  <c r="X9"/>
  <c r="X10"/>
  <c r="X11"/>
  <c r="X12"/>
  <c r="X13"/>
  <c r="X14"/>
  <c r="X15"/>
  <c r="X16"/>
  <c r="AB17" l="1"/>
  <c r="AA17"/>
  <c r="Z17"/>
  <c r="Y17"/>
  <c r="W17"/>
  <c r="R17"/>
  <c r="Q17"/>
  <c r="P17"/>
  <c r="O17"/>
  <c r="N17"/>
  <c r="M17"/>
  <c r="L17"/>
  <c r="K17"/>
  <c r="J17"/>
  <c r="I17"/>
  <c r="H17"/>
  <c r="G17"/>
  <c r="F17"/>
  <c r="E17"/>
  <c r="D17"/>
  <c r="C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X7"/>
  <c r="T7"/>
  <c r="S7"/>
  <c r="U10" l="1"/>
  <c r="U14"/>
  <c r="U16"/>
  <c r="U9"/>
  <c r="U13"/>
  <c r="U12"/>
  <c r="U8"/>
  <c r="U15"/>
  <c r="U11"/>
  <c r="X17"/>
  <c r="S17"/>
  <c r="U7"/>
  <c r="T17"/>
  <c r="U17" l="1"/>
  <c r="H219" i="28" l="1"/>
  <c r="L219" s="1"/>
  <c r="M223" l="1"/>
  <c r="H12" l="1"/>
  <c r="H118" l="1"/>
  <c r="L118" s="1"/>
  <c r="Q19" i="32" l="1"/>
  <c r="D13" i="41" l="1"/>
  <c r="C13"/>
  <c r="H221" i="28" l="1"/>
  <c r="L221" s="1"/>
  <c r="E12" i="39" l="1"/>
  <c r="D12"/>
  <c r="G15" i="30" l="1"/>
  <c r="H15" s="1"/>
  <c r="H9" i="28"/>
  <c r="H216" l="1"/>
  <c r="O16" i="29" l="1"/>
  <c r="P16"/>
  <c r="H220" i="28" l="1"/>
  <c r="F223" l="1"/>
  <c r="G223"/>
  <c r="I223"/>
  <c r="J223"/>
  <c r="H15" i="29" s="1"/>
  <c r="K223" i="28"/>
  <c r="I15" i="29" s="1"/>
  <c r="N223" i="28"/>
  <c r="J14" i="30" s="1"/>
  <c r="O223" i="28"/>
  <c r="G210" l="1"/>
  <c r="E13" i="29" s="1"/>
  <c r="H145" i="28" l="1"/>
  <c r="L145" s="1"/>
  <c r="H132" l="1"/>
  <c r="G7" i="30" l="1"/>
  <c r="H7" s="1"/>
  <c r="H214" i="28"/>
  <c r="H174" l="1"/>
  <c r="L174" s="1"/>
  <c r="H176"/>
  <c r="L176" s="1"/>
  <c r="H175"/>
  <c r="L175" s="1"/>
  <c r="F177"/>
  <c r="G177"/>
  <c r="I177"/>
  <c r="J177"/>
  <c r="K177"/>
  <c r="M177"/>
  <c r="K11" i="29" s="1"/>
  <c r="N177" i="28"/>
  <c r="O177"/>
  <c r="P177"/>
  <c r="E177"/>
  <c r="L214" l="1"/>
  <c r="H96" l="1"/>
  <c r="N148" l="1"/>
  <c r="M210" l="1"/>
  <c r="H208" l="1"/>
  <c r="K107" l="1"/>
  <c r="H21" l="1"/>
  <c r="O107" l="1"/>
  <c r="J9" i="30" l="1"/>
  <c r="O127" i="28"/>
  <c r="P17" i="34" l="1"/>
  <c r="P107" i="28" l="1"/>
  <c r="P127"/>
  <c r="F16" i="30" l="1"/>
  <c r="G5" l="1"/>
  <c r="H5" s="1"/>
  <c r="H82" i="28" l="1"/>
  <c r="L82" s="1"/>
  <c r="H76"/>
  <c r="L76" s="1"/>
  <c r="H73" l="1"/>
  <c r="L73" s="1"/>
  <c r="H64"/>
  <c r="L64" s="1"/>
  <c r="H63"/>
  <c r="L63" s="1"/>
  <c r="H218"/>
  <c r="L218" s="1"/>
  <c r="Q108"/>
  <c r="H119"/>
  <c r="H124"/>
  <c r="L124" s="1"/>
  <c r="H165"/>
  <c r="L165" s="1"/>
  <c r="H166"/>
  <c r="L166" s="1"/>
  <c r="G127" l="1"/>
  <c r="I127"/>
  <c r="J127"/>
  <c r="K127"/>
  <c r="M127"/>
  <c r="K8" i="29" s="1"/>
  <c r="N127" i="28"/>
  <c r="J7" i="30" s="1"/>
  <c r="H140" i="28"/>
  <c r="L140" s="1"/>
  <c r="H123"/>
  <c r="L123" s="1"/>
  <c r="H122"/>
  <c r="L122" s="1"/>
  <c r="F142" l="1"/>
  <c r="G142"/>
  <c r="I142"/>
  <c r="J142"/>
  <c r="K142"/>
  <c r="M142"/>
  <c r="N142"/>
  <c r="J8" i="30" s="1"/>
  <c r="O142" i="28"/>
  <c r="P142"/>
  <c r="H196"/>
  <c r="L196" s="1"/>
  <c r="H197"/>
  <c r="L197" s="1"/>
  <c r="H115"/>
  <c r="L115" s="1"/>
  <c r="L220" l="1"/>
  <c r="H37"/>
  <c r="L37" s="1"/>
  <c r="H32"/>
  <c r="L32" s="1"/>
  <c r="H31"/>
  <c r="L31" s="1"/>
  <c r="G22"/>
  <c r="I22"/>
  <c r="G6" i="29" s="1"/>
  <c r="J22" i="28"/>
  <c r="K22"/>
  <c r="M22"/>
  <c r="N22"/>
  <c r="O22"/>
  <c r="H141"/>
  <c r="L141" s="1"/>
  <c r="H137"/>
  <c r="L137" s="1"/>
  <c r="H136"/>
  <c r="L136" s="1"/>
  <c r="H135"/>
  <c r="L135" s="1"/>
  <c r="H121"/>
  <c r="L121" s="1"/>
  <c r="H120"/>
  <c r="L120" s="1"/>
  <c r="F215"/>
  <c r="G215"/>
  <c r="I215"/>
  <c r="J215"/>
  <c r="H14" i="29" s="1"/>
  <c r="K215" i="28"/>
  <c r="M215"/>
  <c r="K14" i="29" s="1"/>
  <c r="N215" i="28"/>
  <c r="O215"/>
  <c r="P215"/>
  <c r="E215"/>
  <c r="C13" i="30" s="1"/>
  <c r="H212" i="28"/>
  <c r="L212" s="1"/>
  <c r="H213"/>
  <c r="J13" i="30" l="1"/>
  <c r="E16"/>
  <c r="K16"/>
  <c r="G6"/>
  <c r="H6" s="1"/>
  <c r="G8"/>
  <c r="H8" s="1"/>
  <c r="G9"/>
  <c r="H9" s="1"/>
  <c r="G10"/>
  <c r="H10" s="1"/>
  <c r="G11"/>
  <c r="H11" s="1"/>
  <c r="G12"/>
  <c r="H12" s="1"/>
  <c r="G13"/>
  <c r="H13" s="1"/>
  <c r="G14"/>
  <c r="H14" s="1"/>
  <c r="H139" i="28"/>
  <c r="L139" s="1"/>
  <c r="F127" l="1"/>
  <c r="E127"/>
  <c r="H109"/>
  <c r="L109" s="1"/>
  <c r="H110"/>
  <c r="L110" s="1"/>
  <c r="H111"/>
  <c r="L111" s="1"/>
  <c r="H112"/>
  <c r="L112" s="1"/>
  <c r="H108"/>
  <c r="L213"/>
  <c r="H41"/>
  <c r="L41" s="1"/>
  <c r="L108" l="1"/>
  <c r="P21"/>
  <c r="P22" s="1"/>
  <c r="Q21" l="1"/>
  <c r="H62"/>
  <c r="L62" s="1"/>
  <c r="H61"/>
  <c r="L61" s="1"/>
  <c r="H184"/>
  <c r="L184" s="1"/>
  <c r="H114"/>
  <c r="L114" s="1"/>
  <c r="H116"/>
  <c r="L116" s="1"/>
  <c r="H117"/>
  <c r="L117" s="1"/>
  <c r="H113"/>
  <c r="L16" i="30"/>
  <c r="B5"/>
  <c r="O16"/>
  <c r="A16"/>
  <c r="B14"/>
  <c r="B13"/>
  <c r="B12"/>
  <c r="B11"/>
  <c r="B10"/>
  <c r="B9"/>
  <c r="B8"/>
  <c r="B7"/>
  <c r="B6"/>
  <c r="N5"/>
  <c r="L113" i="28" l="1"/>
  <c r="F107"/>
  <c r="G107"/>
  <c r="I107"/>
  <c r="J107"/>
  <c r="M107"/>
  <c r="N107"/>
  <c r="M14" i="30"/>
  <c r="H217" i="28"/>
  <c r="L217" s="1"/>
  <c r="E223"/>
  <c r="H211"/>
  <c r="M13" i="30"/>
  <c r="N13"/>
  <c r="H209" i="28"/>
  <c r="H99"/>
  <c r="L99" s="1"/>
  <c r="H98"/>
  <c r="L98" s="1"/>
  <c r="H91"/>
  <c r="L91" s="1"/>
  <c r="H78"/>
  <c r="L78" s="1"/>
  <c r="H77"/>
  <c r="L77" s="1"/>
  <c r="H75"/>
  <c r="L75" s="1"/>
  <c r="H72"/>
  <c r="L72" s="1"/>
  <c r="H71"/>
  <c r="L71" s="1"/>
  <c r="H68"/>
  <c r="L68" s="1"/>
  <c r="H69"/>
  <c r="L69" s="1"/>
  <c r="H58"/>
  <c r="L58" s="1"/>
  <c r="H25"/>
  <c r="L25" s="1"/>
  <c r="H26"/>
  <c r="L26" s="1"/>
  <c r="H146"/>
  <c r="L146" s="1"/>
  <c r="C14" i="30" l="1"/>
  <c r="N6"/>
  <c r="M6"/>
  <c r="J6"/>
  <c r="L211" i="28"/>
  <c r="L216"/>
  <c r="H158"/>
  <c r="L158" s="1"/>
  <c r="H159"/>
  <c r="L159" s="1"/>
  <c r="H160"/>
  <c r="L160" s="1"/>
  <c r="H161"/>
  <c r="L161" s="1"/>
  <c r="H162"/>
  <c r="L162" s="1"/>
  <c r="H163"/>
  <c r="L163" s="1"/>
  <c r="H164"/>
  <c r="L164" s="1"/>
  <c r="H167"/>
  <c r="L167" s="1"/>
  <c r="H168"/>
  <c r="L168" s="1"/>
  <c r="H169"/>
  <c r="L169" s="1"/>
  <c r="M8" i="30" l="1"/>
  <c r="N8"/>
  <c r="H138" i="28"/>
  <c r="L138" s="1"/>
  <c r="K207" l="1"/>
  <c r="I210"/>
  <c r="G13" i="29" s="1"/>
  <c r="J210" i="28"/>
  <c r="K210"/>
  <c r="N210"/>
  <c r="O210"/>
  <c r="P210"/>
  <c r="N12" i="30" s="1"/>
  <c r="F210" i="28"/>
  <c r="H104"/>
  <c r="L104" s="1"/>
  <c r="H103"/>
  <c r="L103" s="1"/>
  <c r="H102"/>
  <c r="L102" s="1"/>
  <c r="H88"/>
  <c r="L88" s="1"/>
  <c r="H38"/>
  <c r="L38" s="1"/>
  <c r="H33"/>
  <c r="L33" s="1"/>
  <c r="H30"/>
  <c r="L30" s="1"/>
  <c r="H183"/>
  <c r="L183" s="1"/>
  <c r="Q208"/>
  <c r="E210"/>
  <c r="C12" i="30" s="1"/>
  <c r="L208" i="28"/>
  <c r="M12" i="30" l="1"/>
  <c r="J12"/>
  <c r="H210" i="28"/>
  <c r="A16" i="29"/>
  <c r="B15"/>
  <c r="B14"/>
  <c r="B13"/>
  <c r="B12"/>
  <c r="B11"/>
  <c r="B10"/>
  <c r="B9"/>
  <c r="B8"/>
  <c r="B7"/>
  <c r="B6"/>
  <c r="H194" i="28"/>
  <c r="L194" s="1"/>
  <c r="H189"/>
  <c r="L189" s="1"/>
  <c r="H20"/>
  <c r="L20" s="1"/>
  <c r="H125"/>
  <c r="L125" s="1"/>
  <c r="E22" l="1"/>
  <c r="H192"/>
  <c r="L192" s="1"/>
  <c r="C6" i="29" l="1"/>
  <c r="C5" i="30"/>
  <c r="H36" i="28"/>
  <c r="L36" s="1"/>
  <c r="H80"/>
  <c r="L80" s="1"/>
  <c r="H67"/>
  <c r="L67" s="1"/>
  <c r="D9" i="29" l="1"/>
  <c r="E9"/>
  <c r="G9"/>
  <c r="H9"/>
  <c r="I9"/>
  <c r="K9"/>
  <c r="L9"/>
  <c r="N9" s="1"/>
  <c r="L132" i="28"/>
  <c r="H14"/>
  <c r="L14" s="1"/>
  <c r="H15"/>
  <c r="L15" s="1"/>
  <c r="D8" i="29" l="1"/>
  <c r="E8"/>
  <c r="G8"/>
  <c r="H8"/>
  <c r="I8"/>
  <c r="C7" i="30"/>
  <c r="D7" i="29"/>
  <c r="E7"/>
  <c r="G7"/>
  <c r="H7"/>
  <c r="I7"/>
  <c r="K7"/>
  <c r="L7"/>
  <c r="N7" s="1"/>
  <c r="E107" i="28"/>
  <c r="F22"/>
  <c r="E6" i="29"/>
  <c r="H6"/>
  <c r="I6"/>
  <c r="K6"/>
  <c r="C7" l="1"/>
  <c r="C6" i="30"/>
  <c r="M7"/>
  <c r="N6" i="29"/>
  <c r="J5" i="30"/>
  <c r="M5"/>
  <c r="L8" i="29"/>
  <c r="N8" s="1"/>
  <c r="N7" i="30"/>
  <c r="C8" i="29"/>
  <c r="P222" i="28" l="1"/>
  <c r="P223" s="1"/>
  <c r="N14" i="30" l="1"/>
  <c r="F148" i="28"/>
  <c r="G148"/>
  <c r="I148"/>
  <c r="G10" i="29" s="1"/>
  <c r="J148" i="28"/>
  <c r="M148"/>
  <c r="K10" i="29" s="1"/>
  <c r="O148" i="28"/>
  <c r="P148"/>
  <c r="E15" i="29"/>
  <c r="G15"/>
  <c r="K15"/>
  <c r="L15"/>
  <c r="N15" s="1"/>
  <c r="F207" i="28"/>
  <c r="G207"/>
  <c r="I207"/>
  <c r="G12" i="29" s="1"/>
  <c r="J207" i="28"/>
  <c r="I12" i="29"/>
  <c r="M207" i="28"/>
  <c r="N207"/>
  <c r="N224" s="1"/>
  <c r="O207"/>
  <c r="P207"/>
  <c r="D11" i="29"/>
  <c r="E11"/>
  <c r="H11"/>
  <c r="D15"/>
  <c r="H131" i="28"/>
  <c r="L131" s="1"/>
  <c r="H133"/>
  <c r="L133" s="1"/>
  <c r="H130"/>
  <c r="L130" s="1"/>
  <c r="H186"/>
  <c r="L186" s="1"/>
  <c r="H195"/>
  <c r="L195" s="1"/>
  <c r="H198"/>
  <c r="L198" s="1"/>
  <c r="H179"/>
  <c r="L179" s="1"/>
  <c r="H101"/>
  <c r="L101" s="1"/>
  <c r="H100"/>
  <c r="L100" s="1"/>
  <c r="H95"/>
  <c r="L95" s="1"/>
  <c r="L96"/>
  <c r="H85"/>
  <c r="L85" s="1"/>
  <c r="H84"/>
  <c r="L84" s="1"/>
  <c r="H55"/>
  <c r="L55" s="1"/>
  <c r="H54"/>
  <c r="L54" s="1"/>
  <c r="H53"/>
  <c r="L53" s="1"/>
  <c r="H48"/>
  <c r="L48" s="1"/>
  <c r="H47"/>
  <c r="L47" s="1"/>
  <c r="H46"/>
  <c r="L46" s="1"/>
  <c r="H45"/>
  <c r="L45" s="1"/>
  <c r="H44"/>
  <c r="L44" s="1"/>
  <c r="H43"/>
  <c r="L43" s="1"/>
  <c r="H34"/>
  <c r="L34" s="1"/>
  <c r="H39"/>
  <c r="L39" s="1"/>
  <c r="H10"/>
  <c r="L10" s="1"/>
  <c r="H11"/>
  <c r="L11" s="1"/>
  <c r="L12"/>
  <c r="P224" l="1"/>
  <c r="O224"/>
  <c r="H10" i="29"/>
  <c r="J224" i="28"/>
  <c r="D10" i="29"/>
  <c r="F224" i="28"/>
  <c r="I224"/>
  <c r="M224"/>
  <c r="E10" i="29"/>
  <c r="G224" i="28"/>
  <c r="I11" i="29"/>
  <c r="K12"/>
  <c r="H12"/>
  <c r="E12"/>
  <c r="D12"/>
  <c r="N10" i="30"/>
  <c r="L10" i="29"/>
  <c r="M10" i="30"/>
  <c r="N11"/>
  <c r="L12" i="29"/>
  <c r="J11" i="30"/>
  <c r="M10" i="29"/>
  <c r="M9" i="30"/>
  <c r="L11" i="29"/>
  <c r="N11" s="1"/>
  <c r="J10" i="30"/>
  <c r="M12" i="29"/>
  <c r="M11" i="30"/>
  <c r="N9"/>
  <c r="C15" i="29"/>
  <c r="Q177" i="28"/>
  <c r="H205"/>
  <c r="L205" s="1"/>
  <c r="H178"/>
  <c r="L178" s="1"/>
  <c r="H204"/>
  <c r="L204" s="1"/>
  <c r="H200"/>
  <c r="H203"/>
  <c r="L203" s="1"/>
  <c r="E148"/>
  <c r="H144"/>
  <c r="L144" s="1"/>
  <c r="H143"/>
  <c r="E142"/>
  <c r="C8" i="30" s="1"/>
  <c r="E14" i="29"/>
  <c r="G14"/>
  <c r="G16" s="1"/>
  <c r="D14"/>
  <c r="H13"/>
  <c r="I13"/>
  <c r="K13"/>
  <c r="L13"/>
  <c r="M13"/>
  <c r="D13"/>
  <c r="H172" i="28"/>
  <c r="L172" s="1"/>
  <c r="H126"/>
  <c r="D16" i="29" l="1"/>
  <c r="M16"/>
  <c r="N12"/>
  <c r="N13"/>
  <c r="H16"/>
  <c r="E16"/>
  <c r="N10"/>
  <c r="L126" i="28"/>
  <c r="L127" s="1"/>
  <c r="H127"/>
  <c r="F8" i="29" s="1"/>
  <c r="M16" i="30"/>
  <c r="N16"/>
  <c r="C10" i="29"/>
  <c r="C9" i="30"/>
  <c r="J16"/>
  <c r="C9" i="29"/>
  <c r="K16"/>
  <c r="I14"/>
  <c r="L14"/>
  <c r="N14" s="1"/>
  <c r="L143" i="28"/>
  <c r="L16" i="29" l="1"/>
  <c r="N16"/>
  <c r="J8"/>
  <c r="Q207" i="28"/>
  <c r="E207"/>
  <c r="C13" i="29"/>
  <c r="Q22" i="28"/>
  <c r="C12" i="29" l="1"/>
  <c r="C11" i="30"/>
  <c r="C14" i="29"/>
  <c r="Q224" i="28"/>
  <c r="H222"/>
  <c r="H170"/>
  <c r="H157"/>
  <c r="L157" s="1"/>
  <c r="H13"/>
  <c r="L13" s="1"/>
  <c r="H199"/>
  <c r="L199" s="1"/>
  <c r="H193"/>
  <c r="L193" s="1"/>
  <c r="H188"/>
  <c r="L188" s="1"/>
  <c r="H201"/>
  <c r="L201" s="1"/>
  <c r="H105"/>
  <c r="L105" s="1"/>
  <c r="H92"/>
  <c r="L92" s="1"/>
  <c r="H90"/>
  <c r="L90" s="1"/>
  <c r="H89"/>
  <c r="L89" s="1"/>
  <c r="H66"/>
  <c r="L66" s="1"/>
  <c r="H57"/>
  <c r="L57" s="1"/>
  <c r="H56"/>
  <c r="L56" s="1"/>
  <c r="H52"/>
  <c r="L52" s="1"/>
  <c r="H51"/>
  <c r="L51" s="1"/>
  <c r="H35"/>
  <c r="L35" s="1"/>
  <c r="H28"/>
  <c r="L28" s="1"/>
  <c r="H27"/>
  <c r="L27" s="1"/>
  <c r="H23"/>
  <c r="H223" l="1"/>
  <c r="F15" i="29" s="1"/>
  <c r="L222" i="28"/>
  <c r="L223" s="1"/>
  <c r="J15" i="29" s="1"/>
  <c r="L170" i="28"/>
  <c r="L9"/>
  <c r="L23"/>
  <c r="E224"/>
  <c r="C10" i="30" l="1"/>
  <c r="C16" s="1"/>
  <c r="C11" i="29"/>
  <c r="C16" s="1"/>
  <c r="H129" i="28"/>
  <c r="L129" s="1"/>
  <c r="H128"/>
  <c r="H19"/>
  <c r="L19" s="1"/>
  <c r="H106"/>
  <c r="L106" s="1"/>
  <c r="H65"/>
  <c r="L65" s="1"/>
  <c r="H70"/>
  <c r="L70" s="1"/>
  <c r="H74"/>
  <c r="L74" s="1"/>
  <c r="H79"/>
  <c r="L79" s="1"/>
  <c r="H81"/>
  <c r="L81" s="1"/>
  <c r="H83"/>
  <c r="L83" s="1"/>
  <c r="H86"/>
  <c r="L86" s="1"/>
  <c r="H87"/>
  <c r="L87" s="1"/>
  <c r="H93"/>
  <c r="L93" s="1"/>
  <c r="H94"/>
  <c r="L94" s="1"/>
  <c r="H50"/>
  <c r="L50" s="1"/>
  <c r="H59"/>
  <c r="L59" s="1"/>
  <c r="H60"/>
  <c r="L60" s="1"/>
  <c r="H29"/>
  <c r="L29" s="1"/>
  <c r="H40"/>
  <c r="L40" s="1"/>
  <c r="H42"/>
  <c r="L42" s="1"/>
  <c r="H49"/>
  <c r="L49" s="1"/>
  <c r="H97"/>
  <c r="L97" s="1"/>
  <c r="H24"/>
  <c r="L24" s="1"/>
  <c r="H171"/>
  <c r="L171" s="1"/>
  <c r="H156"/>
  <c r="L156" s="1"/>
  <c r="L200"/>
  <c r="H191"/>
  <c r="L191" s="1"/>
  <c r="H107" l="1"/>
  <c r="L128"/>
  <c r="H155"/>
  <c r="L155" s="1"/>
  <c r="H150"/>
  <c r="L150" s="1"/>
  <c r="H149"/>
  <c r="F7" i="29" l="1"/>
  <c r="L107" i="28"/>
  <c r="L149"/>
  <c r="H202"/>
  <c r="L202" s="1"/>
  <c r="H154"/>
  <c r="L154" s="1"/>
  <c r="J7" i="29" l="1"/>
  <c r="H215" i="28"/>
  <c r="F13" i="29"/>
  <c r="H206" i="28"/>
  <c r="L206" s="1"/>
  <c r="H190"/>
  <c r="H187"/>
  <c r="L187" s="1"/>
  <c r="H185"/>
  <c r="L185" s="1"/>
  <c r="H182"/>
  <c r="L182" s="1"/>
  <c r="H181"/>
  <c r="H180"/>
  <c r="H173"/>
  <c r="L173" s="1"/>
  <c r="H153"/>
  <c r="L153" s="1"/>
  <c r="H152"/>
  <c r="L152" s="1"/>
  <c r="H151"/>
  <c r="L151" s="1"/>
  <c r="H147"/>
  <c r="L147" s="1"/>
  <c r="H134"/>
  <c r="H142" s="1"/>
  <c r="H18"/>
  <c r="L18" s="1"/>
  <c r="H17"/>
  <c r="L17" s="1"/>
  <c r="H16"/>
  <c r="H177" l="1"/>
  <c r="F11" i="29" s="1"/>
  <c r="L16" i="28"/>
  <c r="H22"/>
  <c r="F9" i="29"/>
  <c r="L134" i="28"/>
  <c r="L142" s="1"/>
  <c r="F14" i="29"/>
  <c r="H148" i="28"/>
  <c r="F10" i="29" s="1"/>
  <c r="L21" i="28"/>
  <c r="H207"/>
  <c r="L148"/>
  <c r="L180"/>
  <c r="L209"/>
  <c r="L215"/>
  <c r="J14" i="29" s="1"/>
  <c r="L181" i="28"/>
  <c r="L190"/>
  <c r="F6" i="29" l="1"/>
  <c r="H224" i="28"/>
  <c r="L177"/>
  <c r="J11" i="29" s="1"/>
  <c r="J10"/>
  <c r="L22" i="28"/>
  <c r="J6" i="29" s="1"/>
  <c r="J9"/>
  <c r="L210" i="28"/>
  <c r="J13" i="29" s="1"/>
  <c r="F12"/>
  <c r="L207" i="28"/>
  <c r="J12" i="29" s="1"/>
  <c r="F16" l="1"/>
  <c r="L224" i="28"/>
  <c r="I16" i="30"/>
  <c r="G16"/>
  <c r="H16"/>
  <c r="K148" i="28"/>
  <c r="K224" l="1"/>
  <c r="I10" i="29"/>
  <c r="I16" s="1"/>
  <c r="J16"/>
</calcChain>
</file>

<file path=xl/sharedStrings.xml><?xml version="1.0" encoding="utf-8"?>
<sst xmlns="http://schemas.openxmlformats.org/spreadsheetml/2006/main" count="16131" uniqueCount="3772">
  <si>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</si>
  <si>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</si>
  <si>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</si>
  <si>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</si>
  <si>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</si>
  <si>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</si>
  <si>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</si>
  <si>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</si>
  <si>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</si>
  <si>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</si>
  <si>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</si>
  <si>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</si>
  <si>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</si>
  <si>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</si>
  <si>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</si>
  <si>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</si>
  <si>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</si>
  <si>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</si>
  <si>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</si>
  <si>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</si>
  <si>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</si>
  <si>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</si>
  <si>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</si>
  <si>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</si>
  <si>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</si>
  <si>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</si>
  <si>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</si>
  <si>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</si>
  <si>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</si>
  <si>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</si>
  <si>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</si>
  <si>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</si>
  <si>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</si>
  <si>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</si>
  <si>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</si>
  <si>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</si>
  <si>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</si>
  <si>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</si>
  <si>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</si>
  <si>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</si>
  <si>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</si>
  <si>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</si>
  <si>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</si>
  <si>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</si>
  <si>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</si>
  <si>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</si>
  <si>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</si>
  <si>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</si>
  <si>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</si>
  <si>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</si>
  <si>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</si>
  <si>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</si>
  <si>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</si>
  <si>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</si>
  <si>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</si>
  <si>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</si>
  <si>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</si>
  <si>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</si>
  <si>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</si>
  <si>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</si>
  <si>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</si>
  <si>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</si>
  <si>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</si>
  <si>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</si>
  <si>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</si>
  <si>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</si>
  <si>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</si>
  <si>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</si>
  <si>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</si>
  <si>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</si>
  <si>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</si>
  <si>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</si>
  <si>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</si>
  <si>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</si>
  <si>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</si>
  <si>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</si>
  <si>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</si>
  <si>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</si>
  <si>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</si>
  <si>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</si>
  <si>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</si>
  <si>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</si>
  <si>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</si>
  <si>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</si>
  <si>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</si>
  <si>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</si>
  <si>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</si>
  <si>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</si>
  <si>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</si>
  <si>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</si>
  <si>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</si>
  <si>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</si>
  <si>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</si>
  <si>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</si>
  <si>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</si>
  <si>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</si>
  <si>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</si>
  <si>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</si>
  <si>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</si>
  <si>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</si>
  <si>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</si>
  <si>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</si>
  <si>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</si>
  <si>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</si>
  <si>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</si>
  <si>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</si>
  <si>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</si>
  <si>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</si>
  <si>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</si>
  <si>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</si>
  <si>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</si>
  <si>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</si>
  <si>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</si>
  <si>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</si>
  <si>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</si>
  <si>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</si>
  <si>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</si>
  <si>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</si>
  <si>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</si>
  <si>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</si>
  <si>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</si>
  <si>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</si>
  <si>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</si>
  <si>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</si>
  <si>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</si>
  <si>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</si>
  <si>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</si>
  <si>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</si>
  <si>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</si>
  <si>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</si>
  <si>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</si>
  <si>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</si>
  <si>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</si>
  <si>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</si>
  <si>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</si>
  <si>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</si>
  <si>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</si>
  <si>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</si>
  <si>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</si>
  <si>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</si>
  <si>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</si>
  <si>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</si>
  <si>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</si>
  <si>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</si>
  <si>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</si>
  <si>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</si>
  <si>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</si>
  <si>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</si>
  <si>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</si>
  <si>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</si>
  <si>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</si>
  <si>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</si>
  <si>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</si>
  <si>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</si>
  <si>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</si>
  <si>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</si>
  <si>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</si>
  <si>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</si>
  <si>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</si>
  <si>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</si>
  <si>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</si>
  <si>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</si>
  <si>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</si>
  <si>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</si>
  <si>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</si>
  <si>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</si>
  <si>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</si>
  <si>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</si>
  <si>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</si>
  <si>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</si>
  <si>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</si>
  <si>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</si>
  <si>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</si>
  <si>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</si>
  <si>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</si>
  <si>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</si>
  <si>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</si>
  <si>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</si>
  <si>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</si>
  <si>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</si>
  <si>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</si>
  <si>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</si>
  <si>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</si>
  <si>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</si>
  <si>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</si>
  <si>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</si>
  <si>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</si>
  <si>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</si>
  <si>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</si>
  <si>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</si>
  <si>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</si>
  <si>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</si>
  <si>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</si>
  <si>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</si>
  <si>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</si>
  <si>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</si>
  <si>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</si>
  <si>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</si>
  <si>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</si>
  <si>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</si>
  <si>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</si>
  <si>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</si>
  <si>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</si>
  <si>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</si>
  <si>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</si>
  <si>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</si>
  <si>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</si>
  <si>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</si>
  <si>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</si>
  <si>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</si>
  <si>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</si>
  <si>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</si>
  <si>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</si>
  <si>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</si>
  <si>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</si>
  <si>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</si>
  <si>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</si>
  <si>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</si>
  <si>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</si>
  <si>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</si>
  <si>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</si>
  <si>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</si>
  <si>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</si>
  <si>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</si>
  <si>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</si>
  <si>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</si>
  <si>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</si>
  <si>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</si>
  <si>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</si>
  <si>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</si>
  <si>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</si>
  <si>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</si>
  <si>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</si>
  <si>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</si>
  <si>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</si>
  <si>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</si>
  <si>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</si>
  <si>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</si>
  <si>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</si>
  <si>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</si>
  <si>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</si>
  <si>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</si>
  <si>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</si>
  <si>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</si>
  <si>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</si>
  <si>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</si>
  <si>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</si>
  <si>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</si>
  <si>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</si>
  <si>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</si>
  <si>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</si>
  <si>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</si>
  <si>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</si>
  <si>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</si>
  <si>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</si>
  <si>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</si>
  <si>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</si>
  <si>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</si>
  <si>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</si>
  <si>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</si>
  <si>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</si>
  <si>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</si>
  <si>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</si>
  <si>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</si>
  <si>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</si>
  <si>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</si>
  <si>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</si>
  <si>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</si>
  <si>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</si>
  <si>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</si>
  <si>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</si>
  <si>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</si>
  <si>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</si>
  <si>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</si>
  <si>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</si>
  <si>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</si>
  <si>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</si>
  <si>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</si>
  <si>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</si>
  <si>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</si>
  <si>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</si>
  <si>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</si>
  <si>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</si>
  <si>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</si>
  <si>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</si>
  <si>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</si>
  <si>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</si>
  <si>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</si>
  <si>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</si>
  <si>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</si>
  <si>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</si>
  <si>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</si>
  <si>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</si>
  <si>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</si>
  <si>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</si>
  <si>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</si>
  <si>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</si>
  <si>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</si>
  <si>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</si>
  <si>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</si>
  <si>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</si>
  <si>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</si>
  <si>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</si>
  <si>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</si>
  <si>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</si>
  <si>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</si>
  <si>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</si>
  <si>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</si>
  <si>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</si>
  <si>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</si>
  <si>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</si>
  <si>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</si>
  <si>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</si>
  <si>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</si>
  <si>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</si>
  <si>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</si>
  <si>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</si>
  <si>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</si>
  <si>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</si>
  <si>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</si>
  <si>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</si>
  <si>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</si>
  <si>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</si>
  <si>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</si>
  <si>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</si>
  <si>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</si>
  <si>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</si>
  <si>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</si>
  <si>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</si>
  <si>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</si>
  <si>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</si>
  <si>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</si>
  <si>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</si>
  <si>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</si>
  <si>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</si>
  <si>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</si>
  <si>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</si>
  <si>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</si>
  <si>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</si>
  <si>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</si>
  <si>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</si>
  <si>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</si>
  <si>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</si>
  <si>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</si>
  <si>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</si>
  <si>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</si>
  <si>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</si>
  <si>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</si>
  <si>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</si>
  <si>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</si>
  <si>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</si>
  <si>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</si>
  <si>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</si>
  <si>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</si>
  <si>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</si>
  <si>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</si>
  <si>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</si>
  <si>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</si>
  <si>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</si>
  <si>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</si>
  <si>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</si>
  <si>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</si>
  <si>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</si>
  <si>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</si>
  <si>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</si>
  <si>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</si>
  <si>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</si>
  <si>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</si>
  <si>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</si>
  <si>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</si>
  <si>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</si>
  <si>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</si>
  <si>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</si>
  <si>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</si>
  <si>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</si>
  <si>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</si>
  <si>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</si>
  <si>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</si>
  <si>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</si>
  <si>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</si>
  <si>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</si>
  <si>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</si>
  <si>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</si>
  <si>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</si>
  <si>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</si>
  <si>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</si>
  <si>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</si>
  <si>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</si>
  <si>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</si>
  <si>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</si>
  <si>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</si>
  <si>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</si>
  <si>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</si>
  <si>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</si>
  <si>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</si>
  <si>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</si>
  <si>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</si>
  <si>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</si>
  <si>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</si>
  <si>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</si>
  <si>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</si>
  <si>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</si>
  <si>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</si>
  <si>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</si>
  <si>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</si>
  <si>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</si>
  <si>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</si>
  <si>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</si>
  <si>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</si>
  <si>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</si>
  <si>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</si>
  <si>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</si>
  <si>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</si>
  <si>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</si>
  <si>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</si>
  <si>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</si>
  <si>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</si>
  <si>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</si>
  <si>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</si>
  <si>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</si>
  <si>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</si>
  <si>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</si>
  <si>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</si>
  <si>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</si>
  <si>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</si>
  <si>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</si>
  <si>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</si>
  <si>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</si>
  <si>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</si>
  <si>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</si>
  <si>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</si>
  <si>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</si>
  <si>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</si>
  <si>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</si>
  <si>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</si>
  <si>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</si>
  <si>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</si>
  <si>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</si>
  <si>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</si>
  <si>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</si>
  <si>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</si>
  <si>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</si>
  <si>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</si>
  <si>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</si>
  <si>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</si>
  <si>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</si>
  <si>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</si>
  <si>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</si>
  <si>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</si>
  <si>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</si>
  <si>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</si>
  <si>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</si>
  <si>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</si>
  <si>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</si>
  <si>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</si>
  <si>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</si>
  <si>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</si>
  <si>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</si>
  <si>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</si>
  <si>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</si>
  <si>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</si>
  <si>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</si>
  <si>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</si>
  <si>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</si>
  <si>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</si>
  <si>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</si>
  <si>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</si>
  <si>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</si>
  <si>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</si>
  <si>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</si>
  <si>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</si>
  <si>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</si>
  <si>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</si>
  <si>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</si>
  <si>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</si>
  <si>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</si>
  <si>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</si>
  <si>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</si>
  <si>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</si>
  <si>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</si>
  <si>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</si>
  <si>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</si>
  <si>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</si>
  <si>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</si>
  <si>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</si>
  <si>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</si>
  <si>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</si>
  <si>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</si>
  <si>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</si>
  <si>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</si>
  <si>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</si>
  <si>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</si>
  <si>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</si>
  <si>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</si>
  <si>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</si>
  <si>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</si>
  <si>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</si>
  <si>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</si>
  <si>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</si>
  <si>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</si>
  <si>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</si>
  <si>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</si>
  <si>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</si>
  <si>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</si>
  <si>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</si>
  <si>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</si>
  <si>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</si>
  <si>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</si>
  <si>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</si>
  <si>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</si>
  <si>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</si>
  <si>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</si>
  <si>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</si>
  <si>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</si>
  <si>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</si>
  <si>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</si>
  <si>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</si>
  <si>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</si>
  <si>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</si>
  <si>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</si>
  <si>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</si>
  <si>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</si>
  <si>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</si>
  <si>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</si>
  <si>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</si>
  <si>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</si>
  <si>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</si>
  <si>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</si>
  <si>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</si>
  <si>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</si>
  <si>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</si>
  <si>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</si>
  <si>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</si>
  <si>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</si>
  <si>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</si>
  <si>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</si>
  <si>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</si>
  <si>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</si>
  <si>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</si>
  <si>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</si>
  <si>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</si>
  <si>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</si>
  <si>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</si>
  <si>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</si>
  <si>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</si>
  <si>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</si>
  <si>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</si>
  <si>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</si>
  <si>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</si>
  <si>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</si>
  <si>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</si>
  <si>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</si>
  <si>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</si>
  <si>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</si>
  <si>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</si>
  <si>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</si>
  <si>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</si>
  <si>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</si>
  <si>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</si>
  <si>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</si>
  <si>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</si>
  <si>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</si>
  <si>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</si>
  <si>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</si>
  <si>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</si>
  <si>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</si>
  <si>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</si>
  <si>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</si>
  <si>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</si>
  <si>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</si>
  <si>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</si>
  <si>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</si>
  <si>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</si>
  <si>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</si>
  <si>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</si>
  <si>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</si>
  <si>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</si>
  <si>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</si>
  <si>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</si>
  <si>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</si>
  <si>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</si>
  <si>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</si>
  <si>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</si>
  <si>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</si>
  <si>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</si>
  <si>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</si>
  <si>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</si>
  <si>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</si>
  <si>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</si>
  <si>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</si>
  <si>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</si>
  <si>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</si>
  <si>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</si>
  <si>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</si>
  <si>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</si>
  <si>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</si>
  <si>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</si>
  <si>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</si>
  <si>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</si>
  <si>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</si>
  <si>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</si>
  <si>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</si>
  <si>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</si>
  <si>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</si>
  <si>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</si>
  <si>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</si>
  <si>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</si>
  <si>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</si>
  <si>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</si>
  <si>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</si>
  <si>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</si>
  <si>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</si>
  <si>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</si>
  <si>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</si>
  <si>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</si>
  <si>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</si>
  <si>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</si>
  <si>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</si>
  <si>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</si>
  <si>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</si>
  <si>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</si>
  <si>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</si>
  <si>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</si>
  <si>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</si>
  <si>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</si>
  <si>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</si>
  <si>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</si>
  <si>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</si>
  <si>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</si>
  <si>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</si>
  <si>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</si>
  <si>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</si>
  <si>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</si>
  <si>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</si>
  <si>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</si>
  <si>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</si>
  <si>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</si>
  <si>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</si>
  <si>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</si>
  <si>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</si>
  <si>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</si>
  <si>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</si>
  <si>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</si>
  <si>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</si>
  <si>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</si>
  <si>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</si>
  <si>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</si>
  <si>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</si>
  <si>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</si>
  <si>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</si>
  <si>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</si>
  <si>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</si>
  <si>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</si>
  <si>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</si>
  <si>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</si>
  <si>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</si>
  <si>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</si>
  <si>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</si>
  <si>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</si>
  <si>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</si>
  <si>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</si>
  <si>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</si>
  <si>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</si>
  <si>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</si>
  <si>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</si>
  <si>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</si>
  <si>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</si>
  <si>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</si>
  <si>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</si>
  <si>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</si>
  <si>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</si>
  <si>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</si>
  <si>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</si>
  <si>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</si>
  <si>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</si>
  <si>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</si>
  <si>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</si>
  <si>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</si>
  <si>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</si>
  <si>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</si>
  <si>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</si>
  <si>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</si>
  <si>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</si>
  <si>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</si>
  <si>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</si>
  <si>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</si>
  <si>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</si>
  <si>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</si>
  <si>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</si>
  <si>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</si>
  <si>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</si>
  <si>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</si>
  <si>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</si>
  <si>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</si>
  <si>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</si>
  <si>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</si>
  <si>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</si>
  <si>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</si>
  <si>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</si>
  <si>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</si>
  <si>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</si>
  <si>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</si>
  <si>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</si>
  <si>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</si>
  <si>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</si>
  <si>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</si>
  <si>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</si>
  <si>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</si>
  <si>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</si>
  <si>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</si>
  <si>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</si>
  <si>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</si>
  <si>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</si>
  <si>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</si>
  <si>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</si>
  <si>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</si>
  <si>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</si>
  <si>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</si>
  <si>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</si>
  <si>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</si>
  <si>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</si>
  <si>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</si>
  <si>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</si>
  <si>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</si>
  <si>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</si>
  <si>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</si>
  <si>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</si>
  <si>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</si>
  <si>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</si>
  <si>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</si>
  <si>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</si>
  <si>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</si>
  <si>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</si>
  <si>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</si>
  <si>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</si>
  <si>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</si>
  <si>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</si>
  <si>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</si>
  <si>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</si>
  <si>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</si>
  <si>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</si>
  <si>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</si>
  <si>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</si>
  <si>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</si>
  <si>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</si>
  <si>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</si>
  <si>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</si>
  <si>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</si>
  <si>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</si>
  <si>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</si>
  <si>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</si>
  <si>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</si>
  <si>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</si>
  <si>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</si>
  <si>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</si>
  <si>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</si>
  <si>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</si>
  <si>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</si>
  <si>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</si>
  <si>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</si>
  <si>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</si>
  <si>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</si>
  <si>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</si>
  <si>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</si>
  <si>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</si>
  <si>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</si>
  <si>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</si>
  <si>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</si>
  <si>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</si>
  <si>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</si>
  <si>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</si>
  <si>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</si>
  <si>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</si>
  <si>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</si>
  <si>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</si>
  <si>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</si>
  <si>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</si>
  <si>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</si>
  <si>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</si>
  <si>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</si>
  <si>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</si>
  <si>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</si>
  <si>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</si>
  <si>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</si>
  <si>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</si>
  <si>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</si>
  <si>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</si>
  <si>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</si>
  <si>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</si>
  <si>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</si>
  <si>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</si>
  <si>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</si>
  <si>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</si>
  <si>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</si>
  <si>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</si>
  <si>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</si>
  <si>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</si>
  <si>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</si>
  <si>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</si>
  <si>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</si>
  <si>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</si>
  <si>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</si>
  <si>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</si>
  <si>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</si>
  <si>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</si>
  <si>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</si>
  <si>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</si>
  <si>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</si>
  <si>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</si>
  <si>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</si>
  <si>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</si>
  <si>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</si>
  <si>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</si>
  <si>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</si>
  <si>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</si>
  <si>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</si>
  <si>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</si>
  <si>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</si>
  <si>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</si>
  <si>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</si>
  <si>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</si>
  <si>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</si>
  <si>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</si>
  <si>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</si>
  <si>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</si>
  <si>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</si>
  <si>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</si>
  <si>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</si>
  <si>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</si>
  <si>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</si>
  <si>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</si>
  <si>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</si>
  <si>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</si>
  <si>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</si>
  <si>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</si>
  <si>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</si>
  <si>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</si>
  <si>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</si>
  <si>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</si>
  <si>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</si>
  <si>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</si>
  <si>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</si>
  <si>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</si>
  <si>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</si>
  <si>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</si>
  <si>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</si>
  <si>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</si>
  <si>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</si>
  <si>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</si>
  <si>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</si>
  <si>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</si>
  <si>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</si>
  <si>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</si>
  <si>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</si>
  <si>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</si>
  <si>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</si>
  <si>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</si>
  <si>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</si>
  <si>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</si>
  <si>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</si>
  <si>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</si>
  <si>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</si>
  <si>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</si>
  <si>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</si>
  <si>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</si>
  <si>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</si>
  <si>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</si>
  <si>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</si>
  <si>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</si>
  <si>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</si>
  <si>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</si>
  <si>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</si>
  <si>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</si>
  <si>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</si>
  <si>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</si>
  <si>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</si>
  <si>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</si>
  <si>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</si>
  <si>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</si>
  <si>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</si>
  <si>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</si>
  <si>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</si>
  <si>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</si>
  <si>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</si>
  <si>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</si>
  <si>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</si>
  <si>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</si>
  <si>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</si>
  <si>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</si>
  <si>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</si>
  <si>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</si>
  <si>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</si>
  <si>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</si>
  <si>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</si>
  <si>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</si>
  <si>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</si>
  <si>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</si>
  <si>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</si>
  <si>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</si>
  <si>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</si>
  <si>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</si>
  <si>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</si>
  <si>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</si>
  <si>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</si>
  <si>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</si>
  <si>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</si>
  <si>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</si>
  <si>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</si>
  <si>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</si>
  <si>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</si>
  <si>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</si>
  <si>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</si>
  <si>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</si>
  <si>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</si>
  <si>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</si>
  <si>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</si>
  <si>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</si>
  <si>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</si>
  <si>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</si>
  <si>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</si>
  <si>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</si>
  <si>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</si>
  <si>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</si>
  <si>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</si>
  <si>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</si>
  <si>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</si>
  <si>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</si>
  <si>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</si>
  <si>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</si>
  <si>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</si>
  <si>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</si>
  <si>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</si>
  <si>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</si>
  <si>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</si>
  <si>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</si>
  <si>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</si>
  <si>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</si>
  <si>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</si>
  <si>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</si>
  <si>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</si>
  <si>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</si>
  <si>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</si>
  <si>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</si>
  <si>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</si>
  <si>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</si>
  <si>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</si>
  <si>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</si>
  <si>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</si>
  <si>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</si>
  <si>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</si>
  <si>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</si>
  <si>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</si>
  <si>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</si>
  <si>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</si>
  <si>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</si>
  <si>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</si>
  <si>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</si>
  <si>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</si>
  <si>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</si>
  <si>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</si>
  <si>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</si>
  <si>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</si>
  <si>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</si>
  <si>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</si>
  <si>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</si>
  <si>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</si>
  <si>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</si>
  <si>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</si>
  <si>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</si>
  <si>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</si>
  <si>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</si>
  <si>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</si>
  <si>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</si>
  <si>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</si>
  <si>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</si>
  <si>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</si>
  <si>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</si>
  <si>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</si>
  <si>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</si>
  <si>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</si>
  <si>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</si>
  <si>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</si>
  <si>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</si>
  <si>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</si>
  <si>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</si>
  <si>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</si>
  <si>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</si>
  <si>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</si>
  <si>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</si>
  <si>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</si>
  <si>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</si>
  <si>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</si>
  <si>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</si>
  <si>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</si>
  <si>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</si>
  <si>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</si>
  <si>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</si>
  <si>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</si>
  <si>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</si>
  <si>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</si>
  <si>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</si>
  <si>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</si>
  <si>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</si>
  <si>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</si>
  <si>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</si>
  <si>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</si>
  <si>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</si>
  <si>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</si>
  <si>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</si>
  <si>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</si>
  <si>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</si>
  <si>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</si>
  <si>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</si>
  <si>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</si>
  <si>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</si>
  <si>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</si>
  <si>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</si>
  <si>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</si>
  <si>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</si>
  <si>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</si>
  <si>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</si>
  <si>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</si>
  <si>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</si>
  <si>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</si>
  <si>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</si>
  <si>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</si>
  <si>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</si>
  <si>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</si>
  <si>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</si>
  <si>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</si>
  <si>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</si>
  <si>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</si>
  <si>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</si>
  <si>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</si>
  <si>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</si>
  <si>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</si>
  <si>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</si>
  <si>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</si>
  <si>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</si>
  <si>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</si>
  <si>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</si>
  <si>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</si>
  <si>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</si>
  <si>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</si>
  <si>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</si>
  <si>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</si>
  <si>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</si>
  <si>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</si>
  <si>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</si>
  <si>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</si>
  <si>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</si>
  <si>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</si>
  <si>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</si>
  <si>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</si>
  <si>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</si>
  <si>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</si>
  <si>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</si>
  <si>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</si>
  <si>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</si>
  <si>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</si>
  <si>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</si>
  <si>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</si>
  <si>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</si>
  <si>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</si>
  <si>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</si>
  <si>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</si>
  <si>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</si>
  <si>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</si>
  <si>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</si>
  <si>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</si>
  <si>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</si>
  <si>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</si>
  <si>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</si>
  <si>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</si>
  <si>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</si>
  <si>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</si>
  <si>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</si>
  <si>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</si>
  <si>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</si>
  <si>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</si>
  <si>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</si>
  <si>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</si>
  <si>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</si>
  <si>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</si>
  <si>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</si>
  <si>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</si>
  <si>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</si>
  <si>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</si>
  <si>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</si>
  <si>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</si>
  <si>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</si>
  <si>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</si>
  <si>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</si>
  <si>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</si>
  <si>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</si>
  <si>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</si>
  <si>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</si>
  <si>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</si>
  <si>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</si>
  <si>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</si>
  <si>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</si>
  <si>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</si>
  <si>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</si>
  <si>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</si>
  <si>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</si>
  <si>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</si>
  <si>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</si>
  <si>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</si>
  <si>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</si>
  <si>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</si>
  <si>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</si>
  <si>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</si>
  <si>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</si>
  <si>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</si>
  <si>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</si>
  <si>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</si>
  <si>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</si>
  <si>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</si>
  <si>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</si>
  <si>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</si>
  <si>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</si>
  <si>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</si>
  <si>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</si>
  <si>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</si>
  <si>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</si>
  <si>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</si>
  <si>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</si>
  <si>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</si>
  <si>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</si>
  <si>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</si>
  <si>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</si>
  <si>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</si>
  <si>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</si>
  <si>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</si>
  <si>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</si>
  <si>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</si>
  <si>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</si>
  <si>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</si>
  <si>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</si>
  <si>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</si>
  <si>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</si>
  <si>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</si>
  <si>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</si>
  <si>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</si>
  <si>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</si>
  <si>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</si>
  <si>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</si>
  <si>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</si>
  <si>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</si>
  <si>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</si>
  <si>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</si>
  <si>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</si>
  <si>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</si>
  <si>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</si>
  <si>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</si>
  <si>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</si>
  <si>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</si>
  <si>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</si>
  <si>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</si>
  <si>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</si>
  <si>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</si>
  <si>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</si>
  <si>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</si>
  <si>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</si>
  <si>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</si>
  <si>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</si>
  <si>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</si>
  <si>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</si>
  <si>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</si>
  <si>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</si>
  <si>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</si>
  <si>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</si>
  <si>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</si>
  <si>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</si>
  <si>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</si>
  <si>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</si>
  <si>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</si>
  <si>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</si>
  <si>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</si>
  <si>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</si>
  <si>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</si>
  <si>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</si>
  <si>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</si>
  <si>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</si>
  <si>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</si>
  <si>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</si>
  <si>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</si>
  <si>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</si>
  <si>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</si>
  <si>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</si>
  <si>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</si>
  <si>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</si>
  <si>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</si>
  <si>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</si>
  <si>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</si>
  <si>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</si>
  <si>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</si>
  <si>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</si>
  <si>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</si>
  <si>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</si>
  <si>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</si>
  <si>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</si>
  <si>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</si>
  <si>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</si>
  <si>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</si>
  <si>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</si>
  <si>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</si>
  <si>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</si>
  <si>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</si>
  <si>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</si>
  <si>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</si>
  <si>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</si>
  <si>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</si>
  <si>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</si>
  <si>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</si>
  <si>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</si>
  <si>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</si>
  <si>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</si>
  <si>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</si>
  <si>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</si>
  <si>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</si>
  <si>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</si>
  <si>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</si>
  <si>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</si>
  <si>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</si>
  <si>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</si>
  <si>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</si>
  <si>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</si>
  <si>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</si>
  <si>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</si>
  <si>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</si>
  <si>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</si>
  <si>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</si>
  <si>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</si>
  <si>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</si>
  <si>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</si>
  <si>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</si>
  <si>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</si>
  <si>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</si>
  <si>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</si>
  <si>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</si>
  <si>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</si>
  <si>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</si>
  <si>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</si>
  <si>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</si>
  <si>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</si>
  <si>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</si>
  <si>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</si>
  <si>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</si>
  <si>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</si>
  <si>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</si>
  <si>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</si>
  <si>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</si>
  <si>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</si>
  <si>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</si>
  <si>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</si>
  <si>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</si>
  <si>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</si>
  <si>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</si>
  <si>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</si>
  <si>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</si>
  <si>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</si>
  <si>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</si>
  <si>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</si>
  <si>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</si>
  <si>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</si>
  <si>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</si>
  <si>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</si>
  <si>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</si>
  <si>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</si>
  <si>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</si>
  <si>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</si>
  <si>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</si>
  <si>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</si>
  <si>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</si>
  <si>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</si>
  <si>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</si>
  <si>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</si>
  <si>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</si>
  <si>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</si>
  <si>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</si>
  <si>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</si>
  <si>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</si>
  <si>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</si>
  <si>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</si>
  <si>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</si>
  <si>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</si>
  <si>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</si>
  <si>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</si>
  <si>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</si>
  <si>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</si>
  <si>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</si>
  <si>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</si>
  <si>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</si>
  <si>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</si>
  <si>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</si>
  <si>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</si>
  <si>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</si>
  <si>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</si>
  <si>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</si>
  <si>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</si>
  <si>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</si>
  <si>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</si>
  <si>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</si>
  <si>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</si>
  <si>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</si>
  <si>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</si>
  <si>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</si>
  <si>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</si>
  <si>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</si>
  <si>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</si>
  <si>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</si>
  <si>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</si>
  <si>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</si>
  <si>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</si>
  <si>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</si>
  <si>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</si>
  <si>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</si>
  <si>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</si>
  <si>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</si>
  <si>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</si>
  <si>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</si>
  <si>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</si>
  <si>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</si>
  <si>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</si>
  <si>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</si>
  <si>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</si>
  <si>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</si>
  <si>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</si>
  <si>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</si>
  <si>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</si>
  <si>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</si>
  <si>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</si>
  <si>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</si>
  <si>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</si>
  <si>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</si>
  <si>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</si>
  <si>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</si>
  <si>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</si>
  <si>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</si>
  <si>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</si>
  <si>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</si>
  <si>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</si>
  <si>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</si>
  <si>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</si>
  <si>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</si>
  <si>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</si>
  <si>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</si>
  <si>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</si>
  <si>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</si>
  <si>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</si>
  <si>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</si>
  <si>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</si>
  <si>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</si>
  <si>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</si>
  <si>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</si>
  <si>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</si>
  <si>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</si>
  <si>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</si>
  <si>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</si>
  <si>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</si>
  <si>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</si>
  <si>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</si>
  <si>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</si>
  <si>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</si>
  <si>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</si>
  <si>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</si>
  <si>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</si>
  <si>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</si>
  <si>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</si>
  <si>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</si>
  <si>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</si>
  <si>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</si>
  <si>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</si>
  <si>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</si>
  <si>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</si>
  <si>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</si>
  <si>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</si>
  <si>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</si>
  <si>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</si>
  <si>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</si>
  <si>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</si>
  <si>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</si>
  <si>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</si>
  <si>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</si>
  <si>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</si>
  <si>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</si>
  <si>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</si>
  <si>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</si>
  <si>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</si>
  <si>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</si>
  <si>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</si>
  <si>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</si>
  <si>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</si>
  <si>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</si>
  <si>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</si>
  <si>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</si>
  <si>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</si>
  <si>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</si>
  <si>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</si>
  <si>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</si>
  <si>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</si>
  <si>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</si>
  <si>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</si>
  <si>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</si>
  <si>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</si>
  <si>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</si>
  <si>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</si>
  <si>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</si>
  <si>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</si>
  <si>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</si>
  <si>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</si>
  <si>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</si>
  <si>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</si>
  <si>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</si>
  <si>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</si>
  <si>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</si>
  <si>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</si>
  <si>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</si>
  <si>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</si>
  <si>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</si>
  <si>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</si>
  <si>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</si>
  <si>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</si>
  <si>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</si>
  <si>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</si>
  <si>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</si>
  <si>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</si>
  <si>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</si>
  <si>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</si>
  <si>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</si>
  <si>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</si>
  <si>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</si>
  <si>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</si>
  <si>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</si>
  <si>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</si>
  <si>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</si>
  <si>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</si>
  <si>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</si>
  <si>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</si>
  <si>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</si>
  <si>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</si>
  <si>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</si>
  <si>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</si>
  <si>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</si>
  <si>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</si>
  <si>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</si>
  <si>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</si>
  <si>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</si>
  <si>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</si>
  <si>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</si>
  <si>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</si>
  <si>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</si>
  <si>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</si>
  <si>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</si>
  <si>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</si>
  <si>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</si>
  <si>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</si>
  <si>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</si>
  <si>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</si>
  <si>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</si>
  <si>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</si>
  <si>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</si>
  <si>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</si>
  <si>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</si>
  <si>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</si>
  <si>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</si>
  <si>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</si>
  <si>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</si>
  <si>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</si>
  <si>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</si>
  <si>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</si>
  <si>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</si>
  <si>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</si>
  <si>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</si>
  <si>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</si>
  <si>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</si>
  <si>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</si>
  <si>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</si>
  <si>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</si>
  <si>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</si>
  <si>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</si>
  <si>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</si>
  <si>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</si>
  <si>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</si>
  <si>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</si>
  <si>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</si>
  <si>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</si>
  <si>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</si>
  <si>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</si>
  <si>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</si>
  <si>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</si>
  <si>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</si>
  <si>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</si>
  <si>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</si>
  <si>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</si>
  <si>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</si>
  <si>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</si>
  <si>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</si>
  <si>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</si>
  <si>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</si>
  <si>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</si>
  <si>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</si>
  <si>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</si>
  <si>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</si>
  <si>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</si>
  <si>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</si>
  <si>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</si>
  <si>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</si>
  <si>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</si>
  <si>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</si>
  <si>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</si>
  <si>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</si>
  <si>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</si>
  <si>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</si>
  <si>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</si>
  <si>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</si>
  <si>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</si>
  <si>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</si>
  <si>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</si>
  <si>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</si>
  <si>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</si>
  <si>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</si>
  <si>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</si>
  <si>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</si>
  <si>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</si>
  <si>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</si>
  <si>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</si>
  <si>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</si>
  <si>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</si>
  <si>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</si>
  <si>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</si>
  <si>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</si>
  <si>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</si>
  <si>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</si>
  <si>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</si>
  <si>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</si>
  <si>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</si>
  <si>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</si>
  <si>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</si>
  <si>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</si>
  <si>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</si>
  <si>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</si>
  <si>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</si>
  <si>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</si>
  <si>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</si>
  <si>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</si>
  <si>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</si>
  <si>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</si>
  <si>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</si>
  <si>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</si>
  <si>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</si>
  <si>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</si>
  <si>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</si>
  <si>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</si>
  <si>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</si>
  <si>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</si>
  <si>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</si>
  <si>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</si>
  <si>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</si>
  <si>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</si>
  <si>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</si>
  <si>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</si>
  <si>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</si>
  <si>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</si>
  <si>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</si>
  <si>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</si>
  <si>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</si>
  <si>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</si>
  <si>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</si>
  <si>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</si>
  <si>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</si>
  <si>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</si>
  <si>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</si>
  <si>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</si>
  <si>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</si>
  <si>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</si>
  <si>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</si>
  <si>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</si>
  <si>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</si>
  <si>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</si>
  <si>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</si>
  <si>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</si>
  <si>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</si>
  <si>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</si>
  <si>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</si>
  <si>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</si>
  <si>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</si>
  <si>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</si>
  <si>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</si>
  <si>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</si>
  <si>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</si>
  <si>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</si>
  <si>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</si>
  <si>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</si>
  <si>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</si>
  <si>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</si>
  <si>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</si>
  <si>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</si>
  <si>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</si>
  <si>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</si>
  <si>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</si>
  <si>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</si>
  <si>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</si>
  <si>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</si>
  <si>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</si>
  <si>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</si>
  <si>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</si>
  <si>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</si>
  <si>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</si>
  <si>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</si>
  <si>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</si>
  <si>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</si>
  <si>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</si>
  <si>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</si>
  <si>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</si>
  <si>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</si>
  <si>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</si>
  <si>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</si>
  <si>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</si>
  <si>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</si>
  <si>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</si>
  <si>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</si>
  <si>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</si>
  <si>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</si>
  <si>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</si>
  <si>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</si>
  <si>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</si>
  <si>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</si>
  <si>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</si>
  <si>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</si>
  <si>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</si>
  <si>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</si>
  <si>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</si>
  <si>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</si>
  <si>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</si>
  <si>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</si>
  <si>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</si>
  <si>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</si>
  <si>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</si>
  <si>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</si>
  <si>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</si>
  <si>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</si>
  <si>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</si>
  <si>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</si>
  <si>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</si>
  <si>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</si>
  <si>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</si>
  <si>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</si>
  <si>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</si>
  <si>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</si>
  <si>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</si>
  <si>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</si>
  <si>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</si>
  <si>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</si>
  <si>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</si>
  <si>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</si>
  <si>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</si>
  <si>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</si>
  <si>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</si>
  <si>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</si>
  <si>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</si>
  <si>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</si>
  <si>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</si>
  <si>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</si>
  <si>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</si>
  <si>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</si>
  <si>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</si>
  <si>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</si>
  <si>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</si>
  <si>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</si>
  <si>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</si>
  <si>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</si>
  <si>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</si>
  <si>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</si>
  <si>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</si>
  <si>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</si>
  <si>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</si>
  <si>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</si>
  <si>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</si>
  <si>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</si>
  <si>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</si>
  <si>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</si>
  <si>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</si>
  <si>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</si>
  <si>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</si>
  <si>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</si>
  <si>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</si>
  <si>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</si>
  <si>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</si>
  <si>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</si>
  <si>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</si>
  <si>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</si>
  <si>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</si>
  <si>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</si>
  <si>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</si>
  <si>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</si>
  <si>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</si>
  <si>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</si>
  <si>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</si>
  <si>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</si>
  <si>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</si>
  <si>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</si>
  <si>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</si>
  <si>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</si>
  <si>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</si>
  <si>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</si>
  <si>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</si>
  <si>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</si>
  <si>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</si>
  <si>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</si>
  <si>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</si>
  <si>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</si>
  <si>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</si>
  <si>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</si>
  <si>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</si>
  <si>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</si>
  <si>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</si>
  <si>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</si>
  <si>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</si>
  <si>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</si>
  <si>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</si>
  <si>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</si>
  <si>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</si>
  <si>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</si>
  <si>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</si>
  <si>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</si>
  <si>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</si>
  <si>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</si>
  <si>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</si>
  <si>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</si>
  <si>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</si>
  <si>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</si>
  <si>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</si>
  <si>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</si>
  <si>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</si>
  <si>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</si>
  <si>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</si>
  <si>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</si>
  <si>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</si>
  <si>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</si>
  <si>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</si>
  <si>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</si>
  <si>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</si>
  <si>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</si>
  <si>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</si>
  <si>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</si>
  <si>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</si>
  <si>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</si>
  <si>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</si>
  <si>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</si>
  <si>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</si>
  <si>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</si>
  <si>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</si>
  <si>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</si>
  <si>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</si>
  <si>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</si>
  <si>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</si>
  <si>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</si>
  <si>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</si>
  <si>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</si>
  <si>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</si>
  <si>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</si>
  <si>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</si>
  <si>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</si>
  <si>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</si>
  <si>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</si>
  <si>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</si>
  <si>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</si>
  <si>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</si>
  <si>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</si>
  <si>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</si>
  <si>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</si>
  <si>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</si>
  <si>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</si>
  <si>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</si>
  <si>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</si>
  <si>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</si>
  <si>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</si>
  <si>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</si>
  <si>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</si>
  <si>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</si>
  <si>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</si>
  <si>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</si>
  <si>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</si>
  <si>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</si>
  <si>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</si>
  <si>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</si>
  <si>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</si>
  <si>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</si>
  <si>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</si>
  <si>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</si>
  <si>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</si>
  <si>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</si>
  <si>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</si>
  <si>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</si>
  <si>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</si>
  <si>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</si>
  <si>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</si>
  <si>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</si>
  <si>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</si>
  <si>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</si>
  <si>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</si>
  <si>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</si>
  <si>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</si>
  <si>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</si>
  <si>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</si>
  <si>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</si>
  <si>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</si>
  <si>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</si>
  <si>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</si>
  <si>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</si>
  <si>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</si>
  <si>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</si>
  <si>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</si>
  <si>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</si>
  <si>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</si>
  <si>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</si>
  <si>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</si>
  <si>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</si>
  <si>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</si>
  <si>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</si>
  <si>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</si>
  <si>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</si>
  <si>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</si>
  <si>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</si>
  <si>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</si>
  <si>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</si>
  <si>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</si>
  <si>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</si>
  <si>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</si>
  <si>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</si>
  <si>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</si>
  <si>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</si>
  <si>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</si>
  <si>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</si>
  <si>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</si>
  <si>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</si>
  <si>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</si>
  <si>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</si>
  <si>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</si>
  <si>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</si>
  <si>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</si>
  <si>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</si>
  <si>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</si>
  <si>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</si>
  <si>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</si>
  <si>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</si>
  <si>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</si>
  <si>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</si>
  <si>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</si>
  <si>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</si>
  <si>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</si>
  <si>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</si>
  <si>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</si>
  <si>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</si>
  <si>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</si>
  <si>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</si>
  <si>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</si>
  <si>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</si>
  <si>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</si>
  <si>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</si>
  <si>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</si>
  <si>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</si>
  <si>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</si>
  <si>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</si>
  <si>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</si>
  <si>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</si>
  <si>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</si>
  <si>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</si>
  <si>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</si>
  <si>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</si>
  <si>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</si>
  <si>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</si>
  <si>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</si>
  <si>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</si>
  <si>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</si>
  <si>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</si>
  <si>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</si>
  <si>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</si>
  <si>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</si>
  <si>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</si>
  <si>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</si>
  <si>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</si>
  <si>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</si>
  <si>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</si>
  <si>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</si>
  <si>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</si>
  <si>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</si>
  <si>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</si>
  <si>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</si>
  <si>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</si>
  <si>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</si>
  <si>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</si>
  <si>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</si>
  <si>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</si>
  <si>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</si>
  <si>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</si>
  <si>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</si>
  <si>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</si>
  <si>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</si>
  <si>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</si>
  <si>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</si>
  <si>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</si>
  <si>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</si>
  <si>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</si>
  <si>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</si>
  <si>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</si>
  <si>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</si>
  <si>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</si>
  <si>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</si>
  <si>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</si>
  <si>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</si>
  <si>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</si>
  <si>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</si>
  <si>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</si>
  <si>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</si>
  <si>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</si>
  <si>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</si>
  <si>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</si>
  <si>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</si>
  <si>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</si>
  <si>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</si>
  <si>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</si>
  <si>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</si>
  <si>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</si>
  <si>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</si>
  <si>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</si>
  <si>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</si>
  <si>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</si>
  <si>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</si>
  <si>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</si>
  <si>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</si>
  <si>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</si>
  <si>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</si>
  <si>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</si>
  <si>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</si>
  <si>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</si>
  <si>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</si>
  <si>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</si>
  <si>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</si>
  <si>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</si>
  <si>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</si>
  <si>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</si>
  <si>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</si>
  <si>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</si>
  <si>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</si>
  <si>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</si>
  <si>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</si>
  <si>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</si>
  <si>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</si>
  <si>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</si>
  <si>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</si>
  <si>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</si>
  <si>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</si>
  <si>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</si>
  <si>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</si>
  <si>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</si>
  <si>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</si>
  <si>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</si>
  <si>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</si>
  <si>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</si>
  <si>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</si>
  <si>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</si>
  <si>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</si>
  <si>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</si>
  <si>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</si>
  <si>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</si>
  <si>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</si>
  <si>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</si>
  <si>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</si>
  <si>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</si>
  <si>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</si>
  <si>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</si>
  <si>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</si>
  <si>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</si>
  <si>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</si>
  <si>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</si>
  <si>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</si>
  <si>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</si>
  <si>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</si>
  <si>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</si>
  <si>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</si>
  <si>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</si>
  <si>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</si>
  <si>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</si>
  <si>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</si>
  <si>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</si>
  <si>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</si>
  <si>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</si>
  <si>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</si>
  <si>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</si>
  <si>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</si>
  <si>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</si>
  <si>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</si>
  <si>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</si>
  <si>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</si>
  <si>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</si>
  <si>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</si>
  <si>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</si>
  <si>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</si>
  <si>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</si>
  <si>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</si>
  <si>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</si>
  <si>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</si>
  <si>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</si>
  <si>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</si>
  <si>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</si>
  <si>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</si>
  <si>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</si>
  <si>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</si>
  <si>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</si>
  <si>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</si>
  <si>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</si>
  <si>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</si>
  <si>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</si>
  <si>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</si>
  <si>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</si>
  <si>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</si>
  <si>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</si>
  <si>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</si>
  <si>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</si>
  <si>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</si>
  <si>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</si>
  <si>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</si>
  <si>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</si>
  <si>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</si>
  <si>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</si>
  <si>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</si>
  <si>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</si>
  <si>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</si>
  <si>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</si>
  <si>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</si>
  <si>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</si>
  <si>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</si>
  <si>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</si>
  <si>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</si>
  <si>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</si>
  <si>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</si>
  <si>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</si>
  <si>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</si>
  <si>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</si>
  <si>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</si>
  <si>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</si>
  <si>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</si>
  <si>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</si>
  <si>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</si>
  <si>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</si>
  <si>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</si>
  <si>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</si>
  <si>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</si>
  <si>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</si>
  <si>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</si>
  <si>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</si>
  <si>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</si>
  <si>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</si>
  <si>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</si>
  <si>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</si>
  <si>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</si>
  <si>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</si>
  <si>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</si>
  <si>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</si>
  <si>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</si>
  <si>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</si>
  <si>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</si>
  <si>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</si>
  <si>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</si>
  <si>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</si>
  <si>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</si>
  <si>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</si>
  <si>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</si>
  <si>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</si>
  <si>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</si>
  <si>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</si>
  <si>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</si>
  <si>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</si>
  <si>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</si>
  <si>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</si>
  <si>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</si>
  <si>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</si>
  <si>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</si>
  <si>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</si>
  <si>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</si>
  <si>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</si>
  <si>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</si>
  <si>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</si>
  <si>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</si>
  <si>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</si>
  <si>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</si>
  <si>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</si>
  <si>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</si>
  <si>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</si>
  <si>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</si>
  <si>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</si>
  <si>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</si>
  <si>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</si>
  <si>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</si>
  <si>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</si>
  <si>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</si>
  <si>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</si>
  <si>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</si>
  <si>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</si>
  <si>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</si>
  <si>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</si>
  <si>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</si>
  <si>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</si>
  <si>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</si>
  <si>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</si>
  <si>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</si>
  <si>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</si>
  <si>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</si>
  <si>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</si>
  <si>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</si>
  <si>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</si>
  <si>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</si>
  <si>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</si>
  <si>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</si>
  <si>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</si>
  <si>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</si>
  <si>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</si>
  <si>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</si>
  <si>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</si>
  <si>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</si>
  <si>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</si>
  <si>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</si>
  <si>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</si>
  <si>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</si>
  <si>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</si>
  <si>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</si>
  <si>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</si>
  <si>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</si>
  <si>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</si>
  <si>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</si>
  <si>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</si>
  <si>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</si>
  <si>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</si>
  <si>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</si>
  <si>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</si>
  <si>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</si>
  <si>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</si>
  <si>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</si>
  <si>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</si>
  <si>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</si>
  <si>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</si>
  <si>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</si>
  <si>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</si>
  <si>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</si>
  <si>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</si>
  <si>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</si>
  <si>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</si>
  <si>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</si>
  <si>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</si>
  <si>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</si>
  <si>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</si>
  <si>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</si>
  <si>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</si>
  <si>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</si>
  <si>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</si>
  <si>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</si>
  <si>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</si>
  <si>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</si>
  <si>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</si>
  <si>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</si>
  <si>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</si>
  <si>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</si>
  <si>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</si>
  <si>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</si>
  <si>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</si>
  <si>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</si>
  <si>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</si>
  <si>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</si>
  <si>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</si>
  <si>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</si>
  <si>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</si>
  <si>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</si>
  <si>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</si>
  <si>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</si>
  <si>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</si>
  <si>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</si>
  <si>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</si>
  <si>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</si>
  <si>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</si>
  <si>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</si>
  <si>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</si>
  <si>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</si>
  <si>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</si>
  <si>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</si>
  <si>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</si>
  <si>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</si>
  <si>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</si>
  <si>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</si>
  <si>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</si>
  <si>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</si>
  <si>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</si>
  <si>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</si>
  <si>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</si>
  <si>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</si>
  <si>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</si>
  <si>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</si>
  <si>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</si>
  <si>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</si>
  <si>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</si>
  <si>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</si>
  <si>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</si>
  <si>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</si>
  <si>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</si>
  <si>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</si>
  <si>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</si>
  <si>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</si>
  <si>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</si>
  <si>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</si>
  <si>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</si>
  <si>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</si>
  <si>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</si>
  <si>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</si>
  <si>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</si>
  <si>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</si>
  <si>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</si>
  <si>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</si>
  <si>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</si>
  <si>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</si>
  <si>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</si>
  <si>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</si>
  <si>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</si>
  <si>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</si>
  <si>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</si>
  <si>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</si>
  <si>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</si>
  <si>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</si>
  <si>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</si>
  <si>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</si>
  <si>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</si>
  <si>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</si>
  <si>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</si>
  <si>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</si>
  <si>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</si>
  <si>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</si>
  <si>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</si>
  <si>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</si>
  <si>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</si>
  <si>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</si>
  <si>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</si>
  <si>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</si>
  <si>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</si>
  <si>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</si>
  <si>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</si>
  <si>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</si>
  <si>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</si>
  <si>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</si>
  <si>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</si>
  <si>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</si>
  <si>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</si>
  <si>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</si>
  <si>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</si>
  <si>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</si>
  <si>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</si>
  <si>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</si>
  <si>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</si>
  <si>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</si>
  <si>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</si>
  <si>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</si>
  <si>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</si>
  <si>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</si>
  <si>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</si>
  <si>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</si>
  <si>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</si>
  <si>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</si>
  <si>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</si>
  <si>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</si>
  <si>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</si>
  <si>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</si>
  <si>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</si>
  <si>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</si>
  <si>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</si>
  <si>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</si>
  <si>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</si>
  <si>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</si>
  <si>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</si>
  <si>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</si>
  <si>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</si>
  <si>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</si>
  <si>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</si>
  <si>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</si>
  <si>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</si>
  <si>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</si>
  <si>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</si>
  <si>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</si>
  <si>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</si>
  <si>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</si>
  <si>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</si>
  <si>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</si>
  <si>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</si>
  <si>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</si>
  <si>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</si>
  <si>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</si>
  <si>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</si>
  <si>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</si>
  <si>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</si>
  <si>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</si>
  <si>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</si>
  <si>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</si>
  <si>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</si>
  <si>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</si>
  <si>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</si>
  <si>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</si>
  <si>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</si>
  <si>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</si>
  <si>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</si>
  <si>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</si>
  <si>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</si>
  <si>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</si>
  <si>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</si>
  <si>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</si>
  <si>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</si>
  <si>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</si>
  <si>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</si>
  <si>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</si>
  <si>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</si>
  <si>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</si>
  <si>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</si>
  <si>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</si>
  <si>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</si>
  <si>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</si>
  <si>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</si>
  <si>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</si>
  <si>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</si>
  <si>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</si>
  <si>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</si>
  <si>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</si>
  <si>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</si>
  <si>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</si>
  <si>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</si>
  <si>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</si>
  <si>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</si>
  <si>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</si>
  <si>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</si>
  <si>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</si>
  <si>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</si>
  <si>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</si>
  <si>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</si>
  <si>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</si>
  <si>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</si>
  <si>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</si>
  <si>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</si>
  <si>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</si>
  <si>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</si>
  <si>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</si>
  <si>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</si>
  <si>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</si>
  <si>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</si>
  <si>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</si>
  <si>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</si>
  <si>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</si>
  <si>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</si>
  <si>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</si>
  <si>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</si>
  <si>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</si>
  <si>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</si>
  <si>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</si>
  <si>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</si>
  <si>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</si>
  <si>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</si>
  <si>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</si>
  <si>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</si>
  <si>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</si>
  <si>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</si>
  <si>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</si>
  <si>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</si>
  <si>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</si>
  <si>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</si>
  <si>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</si>
  <si>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</si>
  <si>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</si>
  <si>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</si>
  <si>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</si>
  <si>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</si>
  <si>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</si>
  <si>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</si>
  <si>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</si>
  <si>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</si>
  <si>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</si>
  <si>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</si>
  <si>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</si>
  <si>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</si>
  <si>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</si>
  <si>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</si>
  <si>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</si>
  <si>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</si>
  <si>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</si>
  <si>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</si>
  <si>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</si>
  <si>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</si>
  <si>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</si>
  <si>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</si>
  <si>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</si>
  <si>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</si>
  <si>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</si>
  <si>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</si>
  <si>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</si>
  <si>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</si>
  <si>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</si>
  <si>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</si>
  <si>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</si>
  <si>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</si>
  <si>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</si>
  <si>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</si>
  <si>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</si>
  <si>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</si>
  <si>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</si>
  <si>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</si>
  <si>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</si>
  <si>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</si>
  <si>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</si>
  <si>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</si>
  <si>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</si>
  <si>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</si>
  <si>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</si>
  <si>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</si>
  <si>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</si>
  <si>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</si>
  <si>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</si>
  <si>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</si>
  <si>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</si>
  <si>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</si>
  <si>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</si>
  <si>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</si>
  <si>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</si>
  <si>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</si>
  <si>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</si>
  <si>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</si>
  <si>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</si>
  <si>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</si>
  <si>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</si>
  <si>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</si>
  <si>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</si>
  <si>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</si>
  <si>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</si>
  <si>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</si>
  <si>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</si>
  <si>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</si>
  <si>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</si>
  <si>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</si>
  <si>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</si>
  <si>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</si>
  <si>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</si>
  <si>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</si>
  <si>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</si>
  <si>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</si>
  <si>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</si>
  <si>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</si>
  <si>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</si>
  <si>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</si>
  <si>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</si>
  <si>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</si>
  <si>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</si>
  <si>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</si>
  <si>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</si>
  <si>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</si>
  <si>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</si>
  <si>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</si>
  <si>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</si>
  <si>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</si>
  <si>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</si>
  <si>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</si>
  <si>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</si>
  <si>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</si>
  <si>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</si>
  <si>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</si>
  <si>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</si>
  <si>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</si>
  <si>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</si>
  <si>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</si>
  <si>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</si>
  <si>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</si>
  <si>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</si>
  <si>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</si>
  <si>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</si>
  <si>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</si>
  <si>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</si>
  <si>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</si>
  <si>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</si>
  <si>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</si>
  <si>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</si>
  <si>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</si>
  <si>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</si>
  <si>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</si>
  <si>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</si>
  <si>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</si>
  <si>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</si>
  <si>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</si>
  <si>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</si>
  <si>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</si>
  <si>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</si>
  <si>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</si>
  <si>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</si>
  <si>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</si>
  <si>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</si>
  <si>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</si>
  <si>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</si>
  <si>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</si>
  <si>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</si>
  <si>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</si>
  <si>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</si>
  <si>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</si>
  <si>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</si>
  <si>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</si>
  <si>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</si>
  <si>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</si>
  <si>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</si>
  <si>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</si>
  <si>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</si>
  <si>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</si>
  <si>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</si>
  <si>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</si>
  <si>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</si>
  <si>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</si>
  <si>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</si>
  <si>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</si>
  <si>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</si>
  <si>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</si>
  <si>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</si>
  <si>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</si>
  <si>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</si>
  <si>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</si>
  <si>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</si>
  <si>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</si>
  <si>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</si>
  <si>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</si>
  <si>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</si>
  <si>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</si>
  <si>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</si>
  <si>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</si>
  <si>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</si>
  <si>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</si>
  <si>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</si>
  <si>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</si>
  <si>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</si>
  <si>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</si>
  <si>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</si>
  <si>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</si>
  <si>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</si>
  <si>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</si>
  <si>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</si>
  <si>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</si>
  <si>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</si>
  <si>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</si>
  <si>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</si>
  <si>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</si>
  <si>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</si>
  <si>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</si>
  <si>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</si>
  <si>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</si>
  <si>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</si>
  <si>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</si>
  <si>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</si>
  <si>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</si>
  <si>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</si>
  <si>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</si>
  <si>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</si>
  <si>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</si>
  <si>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</si>
  <si>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</si>
  <si>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</si>
  <si>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</si>
  <si>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</si>
  <si>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</si>
  <si>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</si>
  <si>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</si>
  <si>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</si>
  <si>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</si>
  <si>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</si>
  <si>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</si>
  <si>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</si>
  <si>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</si>
  <si>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</si>
  <si>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</si>
  <si>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</si>
  <si>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</si>
  <si>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</si>
  <si>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</si>
  <si>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</si>
  <si>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</si>
  <si>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</si>
  <si>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</si>
  <si>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</si>
  <si>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</si>
  <si>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</si>
  <si>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</si>
  <si>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</si>
  <si>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</si>
  <si>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</si>
  <si>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</si>
  <si>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</si>
  <si>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</si>
  <si>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</si>
  <si>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</si>
  <si>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</si>
  <si>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</si>
  <si>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</si>
  <si>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</si>
  <si>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</si>
  <si>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</si>
  <si>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</si>
  <si>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</si>
  <si>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</si>
  <si>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</si>
  <si>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</si>
  <si>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</si>
  <si>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</si>
  <si>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</si>
  <si>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</si>
  <si>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</si>
  <si>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</si>
  <si>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</si>
  <si>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</si>
  <si>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</si>
  <si>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</si>
  <si>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</si>
  <si>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</si>
  <si>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</si>
  <si>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</si>
  <si>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</si>
  <si>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</si>
  <si>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</si>
  <si>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</si>
  <si>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</si>
  <si>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</si>
  <si>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</si>
  <si>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</si>
  <si>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</si>
  <si>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</si>
  <si>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</si>
  <si>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</si>
  <si>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</si>
  <si>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</si>
  <si>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</si>
  <si>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</si>
  <si>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</si>
  <si>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</si>
  <si>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</si>
  <si>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</si>
  <si>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</si>
  <si>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</si>
  <si>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</si>
  <si>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</si>
  <si>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</si>
  <si>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</si>
  <si>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</si>
  <si>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</si>
  <si>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</si>
  <si>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</si>
  <si>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</si>
  <si>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</si>
  <si>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</si>
  <si>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</si>
  <si>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</si>
  <si>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</si>
  <si>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</si>
  <si>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</si>
  <si>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</si>
  <si>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</si>
  <si>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</si>
  <si>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</si>
  <si>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</si>
  <si>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</si>
  <si>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</si>
  <si>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</si>
  <si>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</si>
  <si>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</si>
  <si>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</si>
  <si>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</si>
  <si>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</si>
  <si>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</si>
  <si>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</si>
  <si>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</si>
  <si>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</si>
  <si>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</si>
  <si>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</si>
  <si>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</si>
  <si>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</si>
  <si>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</si>
  <si>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</si>
  <si>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</si>
  <si>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</si>
  <si>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</si>
  <si>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</si>
  <si>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</si>
  <si>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</si>
  <si>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</si>
  <si>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</si>
  <si>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</si>
  <si>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</si>
  <si>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</si>
  <si>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</si>
  <si>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</si>
  <si>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</si>
  <si>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</si>
  <si>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</si>
  <si>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</si>
  <si>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</si>
  <si>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</si>
  <si>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</si>
  <si>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</si>
  <si>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</si>
  <si>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</si>
  <si>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</si>
  <si>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</si>
  <si>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</si>
  <si>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</si>
  <si>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</si>
  <si>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</si>
  <si>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</si>
  <si>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</si>
  <si>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</si>
  <si>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</si>
  <si>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</si>
  <si>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</si>
  <si>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</si>
  <si>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</si>
  <si>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</si>
  <si>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</si>
  <si>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</si>
  <si>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</si>
  <si>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</si>
  <si>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</si>
  <si>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</si>
  <si>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</si>
  <si>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</si>
  <si>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</si>
  <si>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</si>
  <si>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</si>
  <si>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</si>
  <si>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</si>
  <si>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</si>
  <si>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</si>
  <si>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</si>
  <si>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</si>
  <si>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</si>
  <si>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</si>
  <si>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</si>
  <si>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</si>
  <si>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</si>
  <si>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</si>
  <si>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</si>
  <si>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</si>
  <si>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</si>
  <si>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</si>
  <si>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</si>
  <si>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</si>
  <si>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</si>
  <si>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</si>
  <si>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</si>
  <si>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</si>
  <si>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</si>
  <si>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</si>
  <si>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</si>
  <si>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</si>
  <si>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</si>
  <si>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</si>
  <si>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</si>
  <si>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</si>
  <si>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</si>
  <si>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</si>
  <si>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</si>
  <si>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</si>
  <si>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</si>
  <si>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</si>
  <si>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</si>
  <si>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</si>
  <si>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</si>
  <si>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</si>
  <si>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</si>
  <si>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</si>
  <si>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</si>
  <si>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</si>
  <si>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</si>
  <si>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</si>
  <si>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</si>
  <si>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</si>
  <si>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</si>
  <si>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</si>
  <si>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</si>
  <si>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</si>
  <si>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</si>
  <si>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</si>
  <si>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</si>
  <si>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</si>
  <si>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</si>
  <si>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</si>
  <si>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</si>
  <si>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</si>
  <si>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</si>
  <si>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</si>
  <si>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</si>
  <si>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</si>
  <si>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</si>
  <si>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</si>
  <si>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</si>
  <si>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</si>
  <si>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</si>
  <si>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</si>
  <si>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</si>
  <si>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</si>
  <si>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</si>
  <si>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</si>
  <si>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</si>
  <si>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</si>
  <si>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</si>
  <si>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</si>
  <si>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</si>
  <si>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</si>
  <si>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</si>
  <si>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</si>
  <si>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</si>
  <si>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</si>
  <si>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</si>
  <si>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</si>
  <si>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</si>
  <si>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</si>
  <si>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</si>
  <si>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</si>
  <si>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</si>
  <si>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</si>
  <si>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</si>
  <si>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</si>
  <si>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</si>
  <si>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</si>
  <si>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</si>
  <si>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</si>
  <si>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</si>
  <si>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</si>
  <si>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</si>
  <si>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</si>
  <si>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</si>
  <si>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</si>
  <si>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</si>
  <si>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</si>
  <si>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</si>
  <si>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</si>
  <si>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</si>
  <si>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</si>
  <si>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</si>
  <si>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</si>
  <si>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</si>
  <si>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</si>
  <si>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</si>
  <si>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</si>
  <si>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</si>
  <si>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</si>
  <si>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</si>
  <si>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</si>
  <si>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</si>
  <si>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</si>
  <si>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</si>
  <si>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</si>
  <si>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</si>
  <si>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</si>
  <si>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</si>
  <si>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</si>
  <si>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</si>
  <si>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</si>
  <si>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</si>
  <si>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</si>
  <si>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</si>
  <si>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</si>
  <si>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</si>
  <si>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</si>
  <si>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</si>
  <si>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</si>
  <si>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</si>
  <si>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</si>
  <si>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</si>
  <si>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</si>
  <si>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</si>
  <si>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</si>
  <si>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</si>
  <si>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</si>
  <si>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</si>
  <si>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</si>
  <si>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</si>
  <si>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</si>
  <si>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</si>
  <si>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</si>
  <si>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</si>
  <si>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</si>
  <si>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</si>
  <si>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</si>
  <si>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</si>
  <si>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</si>
  <si>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</si>
  <si>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</si>
  <si>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</si>
  <si>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</si>
  <si>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</si>
  <si>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</si>
  <si>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</si>
  <si>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</si>
  <si>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</si>
  <si>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</si>
  <si>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</si>
  <si>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</si>
  <si>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</si>
  <si>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</si>
  <si>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</si>
  <si>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</si>
  <si>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</si>
  <si>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</si>
  <si>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</si>
  <si>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</si>
  <si>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</si>
  <si>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</si>
  <si>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</si>
  <si>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</si>
  <si>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</si>
  <si>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</si>
  <si>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</si>
  <si>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</si>
  <si>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</si>
  <si>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</si>
  <si>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</si>
  <si>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</si>
  <si>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</si>
  <si>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</si>
  <si>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</si>
  <si>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</si>
  <si>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</si>
  <si>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</si>
  <si>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</si>
  <si>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</si>
  <si>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</si>
  <si>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</si>
  <si>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</si>
  <si>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</si>
  <si>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</si>
  <si>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</si>
  <si>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</si>
  <si>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</si>
  <si>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</si>
  <si>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</si>
  <si>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</si>
  <si>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</si>
  <si>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</si>
  <si>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</si>
  <si>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</si>
  <si>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</si>
  <si>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</si>
  <si>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</si>
  <si>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</si>
  <si>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</si>
  <si>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</si>
  <si>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</si>
  <si>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</si>
  <si>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</si>
  <si>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</si>
  <si>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</si>
  <si>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</si>
  <si>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</si>
  <si>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</si>
  <si>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</si>
  <si>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</si>
  <si>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</si>
  <si>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</si>
  <si>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</si>
  <si>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</si>
  <si>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</si>
  <si>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</si>
  <si>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</si>
  <si>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</si>
  <si>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</si>
  <si>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</si>
  <si>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</si>
  <si>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</si>
  <si>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</si>
  <si>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</si>
  <si>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</si>
  <si>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</si>
  <si>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</si>
  <si>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</si>
  <si>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</si>
  <si>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</si>
  <si>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</si>
  <si>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</si>
  <si>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</si>
  <si>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</si>
  <si>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</si>
  <si>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</si>
  <si>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</si>
  <si>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</si>
  <si>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</si>
  <si>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</si>
  <si>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</si>
  <si>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</si>
  <si>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</si>
  <si>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</si>
  <si>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</si>
  <si>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</si>
  <si>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</si>
  <si>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</si>
  <si>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</si>
  <si>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</si>
  <si>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</si>
  <si>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</si>
  <si>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</si>
  <si>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</si>
  <si>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</si>
  <si>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</si>
  <si>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</si>
  <si>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</si>
  <si>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</si>
  <si>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</si>
  <si>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</si>
  <si>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</si>
  <si>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</si>
  <si>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</si>
  <si>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</si>
  <si>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</si>
  <si>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</si>
  <si>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</si>
  <si>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</si>
  <si>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</si>
  <si>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</si>
  <si>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</si>
  <si>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</si>
  <si>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</si>
  <si>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</si>
  <si>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</si>
  <si>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</si>
  <si>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</si>
  <si>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</si>
  <si>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</si>
  <si>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</si>
  <si>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</si>
  <si>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</si>
  <si>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</si>
  <si>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</si>
  <si>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</si>
  <si>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</si>
  <si>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</si>
  <si>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</si>
  <si>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</si>
  <si>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</si>
  <si>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</si>
  <si>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</si>
  <si>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</si>
  <si>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</si>
  <si>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</si>
  <si>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</si>
  <si>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</si>
  <si>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</si>
  <si>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</si>
  <si>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</si>
  <si>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</si>
  <si>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</si>
  <si>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</si>
  <si>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</si>
  <si>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</si>
  <si>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</si>
  <si>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</si>
  <si>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</si>
  <si>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</si>
  <si>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</si>
  <si>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</si>
  <si>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</si>
  <si>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</si>
  <si>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</si>
  <si>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</si>
  <si>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</si>
  <si>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</si>
  <si>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</si>
  <si>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</si>
  <si>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</si>
  <si>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</si>
  <si>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</si>
  <si>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</si>
  <si>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</si>
  <si>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</si>
  <si>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</si>
  <si>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</si>
  <si>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</si>
  <si>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</si>
  <si>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</si>
  <si>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</si>
  <si>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</si>
  <si>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</si>
  <si>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</si>
  <si>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</si>
  <si>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</si>
  <si>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</si>
  <si>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</si>
  <si>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</si>
  <si>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</si>
  <si>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</si>
  <si>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</si>
  <si>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</si>
  <si>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</si>
  <si>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</si>
  <si>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</si>
  <si>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</si>
  <si>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</si>
  <si>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</si>
  <si>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</si>
  <si>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</si>
  <si>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</si>
  <si>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</si>
  <si>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</si>
  <si>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</si>
  <si>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</si>
  <si>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</si>
  <si>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</si>
  <si>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</si>
  <si>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</si>
  <si>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</si>
  <si>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</si>
  <si>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</si>
  <si>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</si>
  <si>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</si>
  <si>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</si>
  <si>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</si>
  <si>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</si>
  <si>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</si>
  <si>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</si>
  <si>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</si>
  <si>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</si>
  <si>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</si>
  <si>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</si>
  <si>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</si>
  <si>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</si>
  <si>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</si>
  <si>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</si>
  <si>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</si>
  <si>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</si>
  <si>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</si>
  <si>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</si>
  <si>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</si>
  <si>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</si>
  <si>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</si>
  <si>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</si>
  <si>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</si>
  <si>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</si>
  <si>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</si>
  <si>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</si>
  <si>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</si>
  <si>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</si>
  <si>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</si>
  <si>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</si>
  <si>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</si>
  <si>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</si>
  <si>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</si>
  <si>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</si>
  <si>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</si>
  <si>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</si>
  <si>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</si>
  <si>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</si>
  <si>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</si>
  <si>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</si>
  <si>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</si>
  <si>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</si>
  <si>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</si>
  <si>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</si>
  <si>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</si>
  <si>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</si>
  <si>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</si>
  <si>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</si>
  <si>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</si>
  <si>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</si>
  <si>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</si>
  <si>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</si>
  <si>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</si>
  <si>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</si>
  <si>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</si>
  <si>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</si>
  <si>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</si>
  <si>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</si>
  <si>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</si>
  <si>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</si>
  <si>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</si>
  <si>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</si>
  <si>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</si>
  <si>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</si>
  <si>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</si>
  <si>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</si>
  <si>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</si>
  <si>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</si>
  <si>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</si>
  <si>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</si>
  <si>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</si>
  <si>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</si>
  <si>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</si>
  <si>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</si>
  <si>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</si>
  <si>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</si>
  <si>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</si>
  <si>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</si>
  <si>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</si>
  <si>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</si>
  <si>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</si>
  <si>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</si>
  <si>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</si>
  <si>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</si>
  <si>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</si>
  <si>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</si>
  <si>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</si>
  <si>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</si>
  <si>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</si>
  <si>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</si>
  <si>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</si>
  <si>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</si>
  <si>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</si>
  <si>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</si>
  <si>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</si>
  <si>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</si>
  <si>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</si>
  <si>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</si>
  <si>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</si>
  <si>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</si>
  <si>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</si>
  <si>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</si>
  <si>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</si>
  <si>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</si>
  <si>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</si>
  <si>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</si>
  <si>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</si>
  <si>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</si>
  <si>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</si>
  <si>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</si>
  <si>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</si>
  <si>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</si>
  <si>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</si>
  <si>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</si>
  <si>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</si>
  <si>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</si>
  <si>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</si>
  <si>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</si>
  <si>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</si>
  <si>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</si>
  <si>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</si>
  <si>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</si>
  <si>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</si>
  <si>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</si>
  <si>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</si>
  <si>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</si>
  <si>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</si>
  <si>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</si>
  <si>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</si>
  <si>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</si>
  <si>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</si>
  <si>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</si>
  <si>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</si>
  <si>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</si>
  <si>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</si>
  <si>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</si>
  <si>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</si>
  <si>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</si>
  <si>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</si>
  <si>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</si>
  <si>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</si>
  <si>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</si>
  <si>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</si>
  <si>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</si>
  <si>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</si>
  <si>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</si>
  <si>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</si>
  <si>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</si>
  <si>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</si>
  <si>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</si>
  <si>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</si>
  <si>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</si>
  <si>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</si>
  <si>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</si>
  <si>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</si>
  <si>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</si>
  <si>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</si>
  <si>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</si>
  <si>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</si>
  <si>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</si>
  <si>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</si>
  <si>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</si>
  <si>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</si>
  <si>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</si>
  <si>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</si>
  <si>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</si>
  <si>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</si>
  <si>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</si>
  <si>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</si>
  <si>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</si>
  <si>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</si>
  <si>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</si>
  <si>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</si>
  <si>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</si>
  <si>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</si>
  <si>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</si>
  <si>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</si>
  <si>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</si>
  <si>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</si>
  <si>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</si>
  <si>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</si>
  <si>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</si>
  <si>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</si>
  <si>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</si>
  <si>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</si>
  <si>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</si>
  <si>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</si>
  <si>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</si>
  <si>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</si>
  <si>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</si>
  <si>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</si>
  <si>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</si>
  <si>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</si>
  <si>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</si>
  <si>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</si>
  <si>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</si>
  <si>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</si>
  <si>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</si>
  <si>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</si>
  <si>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</si>
  <si>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</si>
  <si>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</si>
  <si>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</si>
  <si>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</si>
  <si>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</si>
  <si>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</si>
  <si>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</si>
  <si>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</si>
  <si>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</si>
  <si>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</si>
  <si>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</si>
  <si>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</si>
  <si>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</si>
  <si>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</si>
  <si>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</si>
  <si>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</si>
  <si>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</si>
  <si>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</si>
  <si>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</si>
  <si>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</si>
  <si>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</si>
  <si>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</si>
  <si>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</si>
  <si>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</si>
  <si>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</si>
  <si>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</si>
  <si>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</si>
  <si>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</si>
  <si>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</si>
  <si>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</si>
  <si>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</si>
  <si>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</si>
  <si>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</si>
  <si>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</si>
  <si>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</si>
  <si>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</si>
  <si>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</si>
  <si>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</si>
  <si>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</si>
  <si>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</si>
  <si>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</si>
  <si>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</si>
  <si>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</si>
  <si>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</si>
  <si>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</si>
  <si>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</si>
  <si>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</si>
  <si>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</si>
  <si>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</si>
  <si>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</si>
  <si>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</si>
  <si>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</si>
  <si>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</si>
  <si>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</si>
  <si>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</si>
  <si>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</si>
  <si>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</si>
  <si>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</si>
  <si>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</si>
  <si>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</si>
  <si>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</si>
  <si>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</si>
  <si>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</si>
  <si>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</si>
  <si>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</si>
  <si>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</si>
  <si>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</si>
  <si>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</si>
  <si>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</si>
  <si>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</si>
  <si>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</si>
  <si>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</si>
  <si>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</si>
  <si>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</si>
  <si>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</si>
  <si>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</si>
  <si>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</si>
  <si>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</si>
  <si>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</si>
  <si>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</si>
  <si>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</si>
  <si>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</si>
  <si>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</si>
  <si>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</si>
  <si>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</si>
  <si>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</si>
  <si>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</si>
  <si>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</si>
  <si>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</si>
  <si>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</si>
  <si>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</si>
  <si>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</si>
  <si>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</si>
  <si>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</si>
  <si>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</si>
  <si>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</si>
  <si>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</si>
  <si>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</si>
  <si>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</si>
  <si>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</si>
  <si>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</si>
  <si>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</si>
  <si>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</si>
  <si>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</si>
  <si>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</si>
  <si>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</si>
  <si>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</si>
  <si>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</si>
  <si>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</si>
  <si>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</si>
  <si>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</si>
  <si>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</si>
  <si>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</si>
  <si>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</si>
  <si>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</si>
  <si>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</si>
  <si>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</si>
  <si>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</si>
  <si>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</si>
  <si>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</si>
  <si>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</si>
  <si>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</si>
  <si>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</si>
  <si>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</si>
  <si>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</si>
  <si>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</si>
  <si>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</si>
  <si>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</si>
  <si>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</si>
  <si>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</si>
  <si>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</si>
  <si>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</si>
  <si>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</si>
  <si>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</si>
  <si>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</si>
  <si>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</si>
  <si>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</si>
  <si>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</si>
  <si>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</si>
  <si>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</si>
  <si>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</si>
  <si>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</si>
  <si>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</si>
  <si>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</si>
  <si>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</si>
  <si>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</si>
  <si>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</si>
  <si>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</si>
  <si>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</si>
  <si>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</si>
  <si>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</si>
  <si>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</si>
  <si>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</si>
  <si>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</si>
  <si>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</si>
  <si>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</si>
  <si>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</si>
  <si>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</si>
  <si>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</si>
  <si>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</si>
  <si>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</si>
  <si>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</si>
  <si>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</si>
  <si>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</si>
  <si>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</si>
  <si>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</si>
  <si>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</si>
  <si>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</si>
  <si>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</si>
  <si>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</si>
  <si>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</si>
  <si>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</si>
  <si>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</si>
  <si>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</si>
  <si>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</si>
  <si>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</si>
  <si>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</si>
  <si>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</si>
  <si>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</si>
  <si>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</si>
  <si>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</si>
  <si>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</si>
  <si>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</si>
  <si>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</si>
  <si>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</si>
  <si>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</si>
  <si>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</si>
  <si>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</si>
  <si>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</si>
  <si>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</si>
  <si>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</si>
  <si>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</si>
  <si>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</si>
  <si>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</si>
  <si>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</si>
  <si>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</si>
  <si>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</si>
  <si>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</si>
  <si>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</si>
  <si>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</si>
  <si>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</si>
  <si>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</si>
  <si>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</si>
  <si>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</si>
  <si>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</si>
  <si>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</si>
  <si>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</si>
  <si>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</si>
  <si>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</si>
  <si>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</si>
  <si>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</si>
  <si>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</si>
  <si>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</si>
  <si>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</si>
  <si>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</si>
  <si>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</si>
  <si>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</si>
  <si>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</si>
  <si>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</si>
  <si>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</si>
  <si>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</si>
  <si>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</si>
  <si>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</si>
  <si>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</si>
  <si>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</si>
  <si>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</si>
  <si>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</si>
  <si>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</si>
  <si>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</si>
  <si>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</si>
  <si>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</si>
  <si>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</si>
  <si>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</si>
  <si>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</si>
  <si>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</si>
  <si>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</si>
  <si>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</si>
  <si>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</si>
  <si>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</si>
  <si>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</si>
  <si>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</si>
  <si>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</si>
  <si>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</si>
  <si>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</si>
  <si>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</si>
  <si>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</si>
  <si>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</si>
  <si>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</si>
  <si>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</si>
  <si>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</si>
  <si>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</si>
  <si>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</si>
  <si>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</si>
  <si>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</si>
  <si>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</si>
  <si>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</si>
  <si>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</si>
  <si>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</si>
  <si>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</si>
  <si>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</si>
  <si>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</si>
  <si>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</si>
  <si>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</si>
  <si>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</si>
  <si>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</si>
  <si>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</si>
  <si>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</si>
  <si>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</si>
  <si>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</si>
  <si>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</si>
  <si>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</si>
  <si>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</si>
  <si>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</si>
  <si>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</si>
  <si>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</si>
  <si>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</si>
  <si>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</si>
  <si>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</si>
  <si>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</si>
  <si>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</si>
  <si>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</si>
  <si>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</si>
  <si>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</si>
  <si>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</si>
  <si>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</si>
  <si>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</si>
  <si>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</si>
  <si>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</si>
  <si>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</si>
  <si>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</si>
  <si>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</si>
  <si>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</si>
  <si>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</si>
  <si>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</si>
  <si>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</si>
  <si>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</si>
  <si>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</si>
  <si>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</si>
  <si>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</si>
  <si>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</si>
  <si>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</si>
  <si>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</si>
  <si>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</si>
  <si>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</si>
  <si>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</si>
  <si>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</si>
  <si>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</si>
  <si>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</si>
  <si>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</si>
  <si>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</si>
  <si>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</si>
  <si>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</si>
  <si>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</si>
  <si>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</si>
  <si>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</si>
  <si>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</si>
  <si>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</si>
  <si>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</si>
  <si>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</si>
  <si>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</si>
  <si>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</si>
  <si>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</si>
  <si>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</si>
  <si>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</si>
  <si>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</si>
  <si>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</si>
  <si>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</si>
  <si>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</si>
  <si>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</si>
  <si>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</si>
  <si>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</si>
  <si>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</si>
  <si>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</si>
  <si>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</si>
  <si>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</si>
  <si>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</si>
  <si>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</si>
  <si>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</si>
  <si>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</si>
  <si>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</si>
  <si>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</si>
  <si>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</si>
  <si>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</si>
  <si>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</si>
  <si>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</si>
  <si>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</si>
  <si>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</si>
  <si>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</si>
  <si>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</si>
  <si>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</si>
  <si>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</si>
  <si>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</si>
  <si>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</si>
  <si>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</si>
  <si>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</si>
  <si>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</si>
  <si>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</si>
  <si>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</si>
  <si>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</si>
  <si>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</si>
  <si>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</si>
  <si>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</si>
  <si>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</si>
  <si>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</si>
  <si>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</si>
  <si>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</si>
  <si>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</si>
  <si>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</si>
  <si>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</si>
  <si>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</si>
  <si>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</si>
  <si>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</si>
  <si>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</si>
  <si>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</si>
  <si>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</si>
  <si>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</si>
  <si>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</si>
  <si>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</si>
  <si>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</si>
  <si>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</si>
  <si>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</si>
  <si>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</si>
  <si>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</si>
  <si>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</si>
  <si>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</si>
  <si>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</si>
  <si>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</si>
  <si>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</si>
  <si>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</si>
  <si>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</si>
  <si>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</si>
  <si>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</si>
  <si>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</si>
  <si>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</si>
  <si>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</si>
  <si>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</si>
  <si>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</si>
  <si>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</si>
  <si>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</si>
  <si>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</si>
  <si>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</si>
  <si>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</si>
  <si>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</si>
  <si>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</si>
  <si>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</si>
  <si>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</si>
  <si>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</si>
  <si>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</si>
  <si>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</si>
  <si>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</si>
  <si>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</si>
  <si>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</si>
  <si>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</si>
  <si>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</si>
  <si>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</si>
  <si>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</si>
  <si>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</si>
  <si>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</si>
  <si>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</si>
  <si>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</si>
  <si>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</si>
  <si>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</si>
  <si>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</si>
  <si>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</si>
  <si>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</si>
  <si>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</si>
  <si>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</si>
  <si>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</si>
  <si>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</si>
  <si>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c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</si>
  <si>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</si>
  <si>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</si>
  <si>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</si>
  <si>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</si>
  <si>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</si>
  <si>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</si>
  <si>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</si>
  <si>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</si>
  <si>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</si>
  <si>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</si>
  <si>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</si>
  <si>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</si>
  <si>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</si>
  <si>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</si>
  <si>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</si>
  <si>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ldlt M @)&amp;&amp;.)(.)%</t>
  </si>
  <si>
    <t>Date : 2077/09/05</t>
  </si>
  <si>
    <t>कोरोना संक्रमितहरुको संख्यात्मक बिवरण  Date - 077-09-05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</si>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</sst>
</file>

<file path=xl/styles.xml><?xml version="1.0" encoding="utf-8"?>
<styleSheet xmlns="http://schemas.openxmlformats.org/spreadsheetml/2006/main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7"/>
  <sheetViews>
    <sheetView view="pageBreakPreview" zoomScale="14" zoomScaleSheetLayoutView="14" workbookViewId="0">
      <pane ySplit="8" topLeftCell="A233" activePane="bottomLeft" state="frozen"/>
      <selection pane="bottomLeft" activeCell="G229" sqref="G229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>
      <c r="A5" s="352" t="s">
        <v>275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>
      <c r="A6" s="360"/>
      <c r="B6" s="361"/>
      <c r="C6" s="361"/>
      <c r="D6" s="361"/>
      <c r="E6" s="361"/>
      <c r="F6" s="353"/>
      <c r="G6" s="353"/>
      <c r="H6" s="353"/>
      <c r="I6" s="353"/>
      <c r="J6" s="353"/>
      <c r="K6" s="353"/>
      <c r="L6" s="353"/>
      <c r="M6" s="353"/>
      <c r="N6" s="362" t="s">
        <v>3760</v>
      </c>
      <c r="O6" s="363"/>
      <c r="P6" s="363"/>
      <c r="Q6" s="364"/>
    </row>
    <row r="7" spans="1:17" s="6" customFormat="1" ht="264.75" customHeight="1">
      <c r="A7" s="365" t="s">
        <v>22</v>
      </c>
      <c r="B7" s="367" t="s">
        <v>19</v>
      </c>
      <c r="C7" s="369" t="s">
        <v>23</v>
      </c>
      <c r="D7" s="372" t="s">
        <v>20</v>
      </c>
      <c r="E7" s="374" t="s">
        <v>21</v>
      </c>
      <c r="F7" s="346" t="s">
        <v>130</v>
      </c>
      <c r="G7" s="347"/>
      <c r="H7" s="348"/>
      <c r="I7" s="344" t="s">
        <v>11</v>
      </c>
      <c r="J7" s="346" t="s">
        <v>131</v>
      </c>
      <c r="K7" s="347"/>
      <c r="L7" s="348"/>
      <c r="M7" s="369" t="s">
        <v>32</v>
      </c>
      <c r="N7" s="380" t="s">
        <v>12</v>
      </c>
      <c r="O7" s="382" t="s">
        <v>25</v>
      </c>
      <c r="P7" s="384" t="s">
        <v>14</v>
      </c>
      <c r="Q7" s="9"/>
    </row>
    <row r="8" spans="1:17" s="6" customFormat="1" ht="168" customHeight="1" thickBot="1">
      <c r="A8" s="366"/>
      <c r="B8" s="368"/>
      <c r="C8" s="370"/>
      <c r="D8" s="373"/>
      <c r="E8" s="375"/>
      <c r="F8" s="96" t="s">
        <v>13</v>
      </c>
      <c r="G8" s="97" t="s">
        <v>15</v>
      </c>
      <c r="H8" s="97" t="s">
        <v>14</v>
      </c>
      <c r="I8" s="345"/>
      <c r="J8" s="98" t="s">
        <v>13</v>
      </c>
      <c r="K8" s="99" t="s">
        <v>15</v>
      </c>
      <c r="L8" s="99" t="s">
        <v>14</v>
      </c>
      <c r="M8" s="370"/>
      <c r="N8" s="381"/>
      <c r="O8" s="383"/>
      <c r="P8" s="385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41" t="s">
        <v>98</v>
      </c>
      <c r="C22" s="341"/>
      <c r="D22" s="341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41" t="s">
        <v>196</v>
      </c>
      <c r="C107" s="341"/>
      <c r="D107" s="341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41" t="s">
        <v>189</v>
      </c>
      <c r="C127" s="341"/>
      <c r="D127" s="341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41" t="s">
        <v>185</v>
      </c>
      <c r="C142" s="341"/>
      <c r="D142" s="341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41" t="s">
        <v>142</v>
      </c>
      <c r="C148" s="341"/>
      <c r="D148" s="341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41" t="s">
        <v>946</v>
      </c>
      <c r="C177" s="341"/>
      <c r="D177" s="341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35" t="s">
        <v>177</v>
      </c>
      <c r="C207" s="336"/>
      <c r="D207" s="33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35" t="s">
        <v>106</v>
      </c>
      <c r="C210" s="336"/>
      <c r="D210" s="33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38" t="s">
        <v>162</v>
      </c>
      <c r="C215" s="339"/>
      <c r="D215" s="340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35" t="s">
        <v>1184</v>
      </c>
      <c r="C223" s="336"/>
      <c r="D223" s="33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92" t="s">
        <v>942</v>
      </c>
      <c r="B224" s="393"/>
      <c r="C224" s="393"/>
      <c r="D224" s="39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86" t="s">
        <v>146</v>
      </c>
      <c r="B225" s="387"/>
      <c r="C225" s="387"/>
      <c r="D225" s="387"/>
      <c r="E225" s="387"/>
      <c r="F225" s="387"/>
      <c r="G225" s="387"/>
      <c r="H225" s="387"/>
      <c r="I225" s="387"/>
      <c r="J225" s="387"/>
      <c r="K225" s="387"/>
      <c r="L225" s="387"/>
      <c r="M225" s="387"/>
      <c r="N225" s="387"/>
      <c r="O225" s="387"/>
      <c r="P225" s="388"/>
      <c r="Q225" s="5"/>
      <c r="W225" s="2" t="s">
        <v>1033</v>
      </c>
    </row>
    <row r="226" spans="1:23" ht="69.95" customHeight="1" thickBot="1">
      <c r="A226" s="389"/>
      <c r="B226" s="390"/>
      <c r="C226" s="390"/>
      <c r="D226" s="390"/>
      <c r="E226" s="390"/>
      <c r="F226" s="390"/>
      <c r="G226" s="390"/>
      <c r="H226" s="390"/>
      <c r="I226" s="390"/>
      <c r="J226" s="390"/>
      <c r="K226" s="390"/>
      <c r="L226" s="390"/>
      <c r="M226" s="390"/>
      <c r="N226" s="390"/>
      <c r="O226" s="390"/>
      <c r="P226" s="391"/>
      <c r="Q226" s="5"/>
    </row>
    <row r="227" spans="1:23" ht="162" customHeight="1">
      <c r="A227" s="395" t="s">
        <v>22</v>
      </c>
      <c r="B227" s="397" t="s">
        <v>19</v>
      </c>
      <c r="C227" s="399" t="s">
        <v>23</v>
      </c>
      <c r="D227" s="356" t="s">
        <v>20</v>
      </c>
      <c r="E227" s="358" t="s">
        <v>21</v>
      </c>
      <c r="F227" s="377" t="s">
        <v>128</v>
      </c>
      <c r="G227" s="378"/>
      <c r="H227" s="379"/>
      <c r="I227" s="349" t="s">
        <v>11</v>
      </c>
      <c r="J227" s="377" t="s">
        <v>129</v>
      </c>
      <c r="K227" s="378"/>
      <c r="L227" s="379"/>
      <c r="M227" s="371" t="s">
        <v>32</v>
      </c>
      <c r="N227" s="342" t="s">
        <v>126</v>
      </c>
      <c r="O227" s="343" t="s">
        <v>931</v>
      </c>
      <c r="P227" s="376" t="s">
        <v>14</v>
      </c>
      <c r="Q227" s="5"/>
    </row>
    <row r="228" spans="1:23" ht="153.75" customHeight="1" thickBot="1">
      <c r="A228" s="396"/>
      <c r="B228" s="398"/>
      <c r="C228" s="400"/>
      <c r="D228" s="357"/>
      <c r="E228" s="359"/>
      <c r="F228" s="42" t="s">
        <v>13</v>
      </c>
      <c r="G228" s="43" t="s">
        <v>15</v>
      </c>
      <c r="H228" s="43" t="s">
        <v>14</v>
      </c>
      <c r="I228" s="349"/>
      <c r="J228" s="44" t="s">
        <v>13</v>
      </c>
      <c r="K228" s="45" t="s">
        <v>15</v>
      </c>
      <c r="L228" s="45" t="s">
        <v>14</v>
      </c>
      <c r="M228" s="370"/>
      <c r="N228" s="342"/>
      <c r="O228" s="343"/>
      <c r="P228" s="376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22700</v>
      </c>
      <c r="P229" s="159">
        <v>22700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8"/>
        <v>245</v>
      </c>
      <c r="I233" s="299">
        <v>245</v>
      </c>
      <c r="J233" s="299">
        <v>0</v>
      </c>
      <c r="K233" s="299">
        <v>0</v>
      </c>
      <c r="L233" s="299">
        <f t="shared" si="29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116</v>
      </c>
      <c r="G237" s="47">
        <v>439</v>
      </c>
      <c r="H237" s="47">
        <f>G237+F237</f>
        <v>555</v>
      </c>
      <c r="I237" s="47">
        <v>549</v>
      </c>
      <c r="J237" s="47">
        <v>0</v>
      </c>
      <c r="K237" s="47">
        <v>6</v>
      </c>
      <c r="L237" s="47">
        <f t="shared" si="29"/>
        <v>6</v>
      </c>
      <c r="M237" s="47">
        <v>1</v>
      </c>
      <c r="N237" s="47">
        <v>0</v>
      </c>
      <c r="O237" s="159"/>
      <c r="P237" s="49">
        <v>0</v>
      </c>
      <c r="Q237" s="5">
        <f>SUM(J237:K237)</f>
        <v>6</v>
      </c>
    </row>
    <row r="238" spans="1:23" s="11" customFormat="1" ht="221.25" customHeight="1">
      <c r="A238" s="85">
        <v>10</v>
      </c>
      <c r="B238" s="330" t="s">
        <v>1259</v>
      </c>
      <c r="C238" s="331"/>
      <c r="D238" s="332"/>
      <c r="E238" s="47">
        <v>0</v>
      </c>
      <c r="F238" s="47">
        <v>586</v>
      </c>
      <c r="G238" s="47">
        <v>1374</v>
      </c>
      <c r="H238" s="47">
        <f>G238+F238</f>
        <v>1960</v>
      </c>
      <c r="I238" s="47">
        <v>1793</v>
      </c>
      <c r="J238" s="47">
        <v>45</v>
      </c>
      <c r="K238" s="47">
        <v>122</v>
      </c>
      <c r="L238" s="47">
        <f t="shared" si="29"/>
        <v>167</v>
      </c>
      <c r="M238" s="47">
        <v>21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3" t="s">
        <v>14</v>
      </c>
      <c r="B239" s="334"/>
      <c r="C239" s="334"/>
      <c r="D239" s="334"/>
      <c r="E239" s="51">
        <f t="shared" ref="E239:P239" si="30">SUM(E229:E238)</f>
        <v>144</v>
      </c>
      <c r="F239" s="51">
        <f t="shared" si="30"/>
        <v>810</v>
      </c>
      <c r="G239" s="51">
        <f t="shared" si="30"/>
        <v>2386</v>
      </c>
      <c r="H239" s="51">
        <f t="shared" si="30"/>
        <v>3196</v>
      </c>
      <c r="I239" s="51">
        <f t="shared" si="30"/>
        <v>3023</v>
      </c>
      <c r="J239" s="51">
        <f t="shared" si="30"/>
        <v>45</v>
      </c>
      <c r="K239" s="51">
        <f t="shared" si="30"/>
        <v>128</v>
      </c>
      <c r="L239" s="51">
        <f t="shared" si="30"/>
        <v>173</v>
      </c>
      <c r="M239" s="51">
        <f t="shared" si="30"/>
        <v>22</v>
      </c>
      <c r="N239" s="51">
        <f t="shared" si="30"/>
        <v>0</v>
      </c>
      <c r="O239" s="51">
        <f t="shared" si="30"/>
        <v>22700</v>
      </c>
      <c r="P239" s="51">
        <f t="shared" si="30"/>
        <v>22700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8" t="s">
        <v>26</v>
      </c>
      <c r="G240" s="329"/>
      <c r="H240" s="60" t="s">
        <v>95</v>
      </c>
      <c r="I240" s="325" t="s">
        <v>931</v>
      </c>
      <c r="J240" s="326"/>
      <c r="K240" s="327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20">
        <v>0</v>
      </c>
      <c r="G241" s="321"/>
      <c r="H241" s="320">
        <v>82</v>
      </c>
      <c r="I241" s="322">
        <v>22618</v>
      </c>
      <c r="J241" s="323"/>
      <c r="K241" s="324"/>
      <c r="L241" s="58">
        <v>82</v>
      </c>
      <c r="M241" s="58">
        <v>22618</v>
      </c>
      <c r="N241" s="58">
        <v>22700</v>
      </c>
      <c r="O241" s="58">
        <v>3008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7" t="s">
        <v>1154</v>
      </c>
      <c r="B2" s="497"/>
      <c r="C2" s="497"/>
      <c r="D2" s="497"/>
      <c r="E2" s="497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8" t="s">
        <v>1213</v>
      </c>
      <c r="B1" s="498"/>
      <c r="C1" s="498"/>
      <c r="D1" s="498"/>
      <c r="E1" s="498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24">
      <c r="A4" s="180">
        <v>2</v>
      </c>
      <c r="B4" s="179" t="s">
        <v>1152</v>
      </c>
      <c r="C4" s="181">
        <v>890</v>
      </c>
      <c r="D4" s="181">
        <v>135</v>
      </c>
    </row>
    <row r="5" spans="1:16" ht="24">
      <c r="A5" s="180">
        <v>3</v>
      </c>
      <c r="B5" s="179" t="s">
        <v>1205</v>
      </c>
      <c r="C5" s="181">
        <v>249</v>
      </c>
      <c r="D5" s="181">
        <v>15</v>
      </c>
    </row>
    <row r="6" spans="1:16" ht="24">
      <c r="A6" s="180">
        <v>4</v>
      </c>
      <c r="B6" s="179" t="s">
        <v>1206</v>
      </c>
      <c r="C6" s="181">
        <v>277</v>
      </c>
      <c r="D6" s="181">
        <v>2</v>
      </c>
    </row>
    <row r="7" spans="1:16" ht="24">
      <c r="A7" s="180">
        <v>5</v>
      </c>
      <c r="B7" s="179" t="s">
        <v>1207</v>
      </c>
      <c r="C7" s="181">
        <v>57</v>
      </c>
      <c r="D7" s="181">
        <v>2</v>
      </c>
    </row>
    <row r="8" spans="1:16" ht="24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>
      <c r="A9" s="180">
        <v>7</v>
      </c>
      <c r="B9" s="179" t="s">
        <v>1209</v>
      </c>
      <c r="C9" s="181">
        <v>71</v>
      </c>
      <c r="D9" s="181">
        <v>0</v>
      </c>
    </row>
    <row r="10" spans="1:16" ht="24">
      <c r="A10" s="180">
        <v>8</v>
      </c>
      <c r="B10" s="179" t="s">
        <v>1210</v>
      </c>
      <c r="C10" s="181">
        <v>271</v>
      </c>
      <c r="D10" s="181">
        <v>24</v>
      </c>
    </row>
    <row r="11" spans="1:16" ht="24">
      <c r="A11" s="180">
        <v>9</v>
      </c>
      <c r="B11" s="179" t="s">
        <v>1211</v>
      </c>
      <c r="C11" s="181">
        <v>139</v>
      </c>
      <c r="D11" s="181">
        <v>1</v>
      </c>
    </row>
    <row r="12" spans="1:16" ht="24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845"/>
  <sheetViews>
    <sheetView view="pageBreakPreview" zoomScale="15" zoomScaleSheetLayoutView="15" workbookViewId="0">
      <pane ySplit="5" topLeftCell="A7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50" t="s">
        <v>977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7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17" ht="248.25" customHeight="1" thickBot="1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s="6" customFormat="1" ht="233.25" customHeight="1">
      <c r="A4" s="365" t="s">
        <v>22</v>
      </c>
      <c r="B4" s="367" t="s">
        <v>19</v>
      </c>
      <c r="C4" s="374" t="s">
        <v>21</v>
      </c>
      <c r="D4" s="346" t="s">
        <v>130</v>
      </c>
      <c r="E4" s="347"/>
      <c r="F4" s="348"/>
      <c r="G4" s="419" t="s">
        <v>11</v>
      </c>
      <c r="H4" s="346" t="s">
        <v>131</v>
      </c>
      <c r="I4" s="347"/>
      <c r="J4" s="348"/>
      <c r="K4" s="369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27" sqref="E27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50" t="s">
        <v>24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6" ht="408" customHeight="1" thickBot="1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>
      <c r="A3" s="423" t="s">
        <v>22</v>
      </c>
      <c r="B3" s="36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6600</v>
      </c>
      <c r="E15" s="71">
        <v>0</v>
      </c>
      <c r="F15" s="69">
        <v>0</v>
      </c>
      <c r="G15" s="173">
        <f t="shared" si="0"/>
        <v>6600</v>
      </c>
      <c r="H15" s="69">
        <f t="shared" si="1"/>
        <v>6600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22700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22700</v>
      </c>
      <c r="H16" s="79">
        <f t="shared" si="2"/>
        <v>22700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U851"/>
  <sheetViews>
    <sheetView tabSelected="1" view="pageBreakPreview" topLeftCell="C1" zoomScale="14" zoomScaleSheetLayoutView="14" workbookViewId="0">
      <pane ySplit="10" topLeftCell="A11" activePane="bottomLeft" state="frozen"/>
      <selection pane="bottomLeft" activeCell="A11" sqref="A11:P23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>
      <c r="A5" s="352" t="s">
        <v>127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>
      <c r="A6" s="360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2" t="s">
        <v>3760</v>
      </c>
      <c r="O6" s="363"/>
      <c r="P6" s="363"/>
      <c r="Q6" s="364"/>
    </row>
    <row r="7" spans="1:17" ht="69.95" customHeight="1">
      <c r="A7" s="386" t="s">
        <v>183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8"/>
      <c r="Q7" s="5"/>
    </row>
    <row r="8" spans="1:17" ht="69.95" customHeight="1" thickBot="1">
      <c r="A8" s="389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1"/>
      <c r="Q8" s="5"/>
    </row>
    <row r="9" spans="1:17" ht="162" customHeight="1">
      <c r="A9" s="395" t="s">
        <v>22</v>
      </c>
      <c r="B9" s="397" t="s">
        <v>19</v>
      </c>
      <c r="C9" s="399" t="s">
        <v>23</v>
      </c>
      <c r="D9" s="356" t="s">
        <v>20</v>
      </c>
      <c r="E9" s="358" t="s">
        <v>21</v>
      </c>
      <c r="F9" s="377" t="s">
        <v>128</v>
      </c>
      <c r="G9" s="378"/>
      <c r="H9" s="379"/>
      <c r="I9" s="349" t="s">
        <v>11</v>
      </c>
      <c r="J9" s="377" t="s">
        <v>129</v>
      </c>
      <c r="K9" s="378"/>
      <c r="L9" s="379"/>
      <c r="M9" s="371" t="s">
        <v>32</v>
      </c>
      <c r="N9" s="342" t="s">
        <v>126</v>
      </c>
      <c r="O9" s="343" t="s">
        <v>931</v>
      </c>
      <c r="P9" s="376" t="s">
        <v>14</v>
      </c>
      <c r="Q9" s="5"/>
    </row>
    <row r="10" spans="1:17" ht="138.75" customHeight="1" thickBot="1">
      <c r="A10" s="396"/>
      <c r="B10" s="398"/>
      <c r="C10" s="400"/>
      <c r="D10" s="357"/>
      <c r="E10" s="359"/>
      <c r="F10" s="42" t="s">
        <v>13</v>
      </c>
      <c r="G10" s="43" t="s">
        <v>15</v>
      </c>
      <c r="H10" s="43" t="s">
        <v>14</v>
      </c>
      <c r="I10" s="349"/>
      <c r="J10" s="44" t="s">
        <v>13</v>
      </c>
      <c r="K10" s="45" t="s">
        <v>15</v>
      </c>
      <c r="L10" s="45" t="s">
        <v>14</v>
      </c>
      <c r="M10" s="370"/>
      <c r="N10" s="342"/>
      <c r="O10" s="343"/>
      <c r="P10" s="376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22700</v>
      </c>
      <c r="P11" s="159">
        <v>22700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0"/>
        <v>245</v>
      </c>
      <c r="I15" s="299">
        <v>245</v>
      </c>
      <c r="J15" s="299">
        <v>0</v>
      </c>
      <c r="K15" s="299">
        <v>0</v>
      </c>
      <c r="L15" s="299">
        <f t="shared" si="1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116</v>
      </c>
      <c r="G19" s="47">
        <v>439</v>
      </c>
      <c r="H19" s="47">
        <f>G19+F19</f>
        <v>555</v>
      </c>
      <c r="I19" s="47">
        <v>549</v>
      </c>
      <c r="J19" s="47">
        <v>0</v>
      </c>
      <c r="K19" s="47">
        <v>6</v>
      </c>
      <c r="L19" s="47">
        <f t="shared" si="1"/>
        <v>6</v>
      </c>
      <c r="M19" s="47">
        <v>1</v>
      </c>
      <c r="N19" s="47">
        <v>0</v>
      </c>
      <c r="O19" s="159"/>
      <c r="P19" s="49">
        <v>0</v>
      </c>
      <c r="Q19" s="5">
        <f>SUM(J19:K19)</f>
        <v>6</v>
      </c>
      <c r="BU19" s="2" t="s">
        <v>3169</v>
      </c>
    </row>
    <row r="20" spans="1:73" ht="196.5" customHeight="1">
      <c r="A20" s="85">
        <v>10</v>
      </c>
      <c r="B20" s="330" t="s">
        <v>1259</v>
      </c>
      <c r="C20" s="331"/>
      <c r="D20" s="332"/>
      <c r="E20" s="47">
        <v>0</v>
      </c>
      <c r="F20" s="47">
        <v>586</v>
      </c>
      <c r="G20" s="47">
        <v>1374</v>
      </c>
      <c r="H20" s="47">
        <f>G20+F20</f>
        <v>1960</v>
      </c>
      <c r="I20" s="47">
        <v>1793</v>
      </c>
      <c r="J20" s="47">
        <v>45</v>
      </c>
      <c r="K20" s="47">
        <v>122</v>
      </c>
      <c r="L20" s="47">
        <f t="shared" si="1"/>
        <v>167</v>
      </c>
      <c r="M20" s="47">
        <v>21</v>
      </c>
      <c r="N20" s="47">
        <v>0</v>
      </c>
      <c r="O20" s="159"/>
      <c r="P20" s="49">
        <v>0</v>
      </c>
      <c r="Q20" s="5"/>
    </row>
    <row r="21" spans="1:73" ht="160.5" customHeight="1" thickBot="1">
      <c r="A21" s="333" t="s">
        <v>14</v>
      </c>
      <c r="B21" s="334"/>
      <c r="C21" s="334"/>
      <c r="D21" s="334"/>
      <c r="E21" s="51">
        <f t="shared" ref="E21:P21" si="2">SUM(E11:E20)</f>
        <v>144</v>
      </c>
      <c r="F21" s="51">
        <f t="shared" si="2"/>
        <v>810</v>
      </c>
      <c r="G21" s="51">
        <f t="shared" si="2"/>
        <v>2386</v>
      </c>
      <c r="H21" s="51">
        <f t="shared" si="2"/>
        <v>3196</v>
      </c>
      <c r="I21" s="51">
        <f t="shared" si="2"/>
        <v>3023</v>
      </c>
      <c r="J21" s="51">
        <f t="shared" si="2"/>
        <v>45</v>
      </c>
      <c r="K21" s="51">
        <f t="shared" si="2"/>
        <v>128</v>
      </c>
      <c r="L21" s="51">
        <f t="shared" si="2"/>
        <v>173</v>
      </c>
      <c r="M21" s="51">
        <f t="shared" si="2"/>
        <v>22</v>
      </c>
      <c r="N21" s="51">
        <f t="shared" si="2"/>
        <v>0</v>
      </c>
      <c r="O21" s="51">
        <f t="shared" si="2"/>
        <v>22700</v>
      </c>
      <c r="P21" s="51">
        <f t="shared" si="2"/>
        <v>22700</v>
      </c>
      <c r="Q21" s="5"/>
    </row>
    <row r="22" spans="1:73" s="11" customFormat="1" ht="377.25" customHeight="1">
      <c r="A22" s="52"/>
      <c r="B22" s="53"/>
      <c r="C22" s="54"/>
      <c r="D22" s="54"/>
      <c r="E22" s="54"/>
      <c r="F22" s="328" t="s">
        <v>26</v>
      </c>
      <c r="G22" s="329"/>
      <c r="H22" s="60" t="s">
        <v>95</v>
      </c>
      <c r="I22" s="325" t="s">
        <v>931</v>
      </c>
      <c r="J22" s="326"/>
      <c r="K22" s="327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>
      <c r="A23" s="56"/>
      <c r="B23" s="56"/>
      <c r="C23" s="57"/>
      <c r="D23" s="57"/>
      <c r="E23" s="57"/>
      <c r="F23" s="320">
        <v>0</v>
      </c>
      <c r="G23" s="321"/>
      <c r="H23" s="320">
        <v>82</v>
      </c>
      <c r="I23" s="322">
        <v>22618</v>
      </c>
      <c r="J23" s="323"/>
      <c r="K23" s="324"/>
      <c r="L23" s="58">
        <v>82</v>
      </c>
      <c r="M23" s="58">
        <v>22618</v>
      </c>
      <c r="N23" s="58">
        <v>22700</v>
      </c>
      <c r="O23" s="58">
        <v>3008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846"/>
  <sheetViews>
    <sheetView view="pageBreakPreview" topLeftCell="A7" zoomScale="14" zoomScaleSheetLayoutView="14" workbookViewId="0">
      <selection activeCell="U5" sqref="U5:W5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34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34" ht="248.25" customHeight="1" thickBot="1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34" s="6" customFormat="1" ht="233.25" customHeight="1">
      <c r="A4" s="365" t="s">
        <v>22</v>
      </c>
      <c r="B4" s="365" t="s">
        <v>3260</v>
      </c>
      <c r="C4" s="439" t="s">
        <v>271</v>
      </c>
      <c r="D4" s="439"/>
      <c r="E4" s="439"/>
      <c r="F4" s="442" t="s">
        <v>276</v>
      </c>
      <c r="G4" s="442" t="s">
        <v>13</v>
      </c>
      <c r="H4" s="442" t="s">
        <v>15</v>
      </c>
      <c r="I4" s="446" t="s">
        <v>670</v>
      </c>
      <c r="J4" s="444" t="s">
        <v>779</v>
      </c>
      <c r="K4" s="444" t="s">
        <v>272</v>
      </c>
      <c r="L4" s="440" t="s">
        <v>631</v>
      </c>
      <c r="M4" s="440" t="s">
        <v>632</v>
      </c>
      <c r="N4" s="440" t="s">
        <v>273</v>
      </c>
      <c r="O4" s="440" t="s">
        <v>32</v>
      </c>
      <c r="P4" s="64"/>
      <c r="Q4" s="64"/>
    </row>
    <row r="5" spans="1:34" s="6" customFormat="1" ht="168" customHeight="1" thickBot="1">
      <c r="A5" s="366"/>
      <c r="B5" s="366"/>
      <c r="C5" s="91" t="s">
        <v>13</v>
      </c>
      <c r="D5" s="89" t="s">
        <v>15</v>
      </c>
      <c r="E5" s="90" t="s">
        <v>14</v>
      </c>
      <c r="F5" s="443"/>
      <c r="G5" s="443"/>
      <c r="H5" s="443"/>
      <c r="I5" s="447"/>
      <c r="J5" s="445"/>
      <c r="K5" s="445"/>
      <c r="L5" s="441"/>
      <c r="M5" s="441"/>
      <c r="N5" s="441"/>
      <c r="O5" s="441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217</v>
      </c>
      <c r="D6" s="74">
        <v>518</v>
      </c>
      <c r="E6" s="88">
        <f t="shared" ref="E6:E16" si="0">C6+D6</f>
        <v>735</v>
      </c>
      <c r="F6" s="88">
        <v>48</v>
      </c>
      <c r="G6" s="88">
        <v>6</v>
      </c>
      <c r="H6" s="88">
        <v>42</v>
      </c>
      <c r="I6" s="88">
        <v>7</v>
      </c>
      <c r="J6" s="88">
        <v>48</v>
      </c>
      <c r="K6" s="88">
        <v>0</v>
      </c>
      <c r="L6" s="88">
        <v>202</v>
      </c>
      <c r="M6" s="88">
        <v>480</v>
      </c>
      <c r="N6" s="88">
        <v>681</v>
      </c>
      <c r="O6" s="88">
        <v>0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364</v>
      </c>
      <c r="D7" s="75">
        <v>925</v>
      </c>
      <c r="E7" s="88">
        <f t="shared" si="0"/>
        <v>1289</v>
      </c>
      <c r="F7" s="88">
        <v>62</v>
      </c>
      <c r="G7" s="88">
        <v>14</v>
      </c>
      <c r="H7" s="88">
        <v>48</v>
      </c>
      <c r="I7" s="88">
        <v>8</v>
      </c>
      <c r="J7" s="88">
        <v>62</v>
      </c>
      <c r="K7" s="88">
        <v>0</v>
      </c>
      <c r="L7" s="88">
        <v>350</v>
      </c>
      <c r="M7" s="88">
        <v>868</v>
      </c>
      <c r="N7" s="88">
        <v>1218</v>
      </c>
      <c r="O7" s="88">
        <v>21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20</v>
      </c>
      <c r="G8" s="88">
        <v>6</v>
      </c>
      <c r="H8" s="88">
        <v>14</v>
      </c>
      <c r="I8" s="88">
        <v>2</v>
      </c>
      <c r="J8" s="88">
        <v>20</v>
      </c>
      <c r="K8" s="88">
        <v>0</v>
      </c>
      <c r="L8" s="88">
        <v>67</v>
      </c>
      <c r="M8" s="88">
        <v>219</v>
      </c>
      <c r="N8" s="88">
        <v>286</v>
      </c>
      <c r="O8" s="88">
        <v>1</v>
      </c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69</v>
      </c>
      <c r="E9" s="88">
        <f t="shared" si="0"/>
        <v>85</v>
      </c>
      <c r="F9" s="88">
        <v>12</v>
      </c>
      <c r="G9" s="88">
        <v>3</v>
      </c>
      <c r="H9" s="88">
        <v>9</v>
      </c>
      <c r="I9" s="88">
        <v>0</v>
      </c>
      <c r="J9" s="88">
        <v>12</v>
      </c>
      <c r="K9" s="88">
        <v>0</v>
      </c>
      <c r="L9" s="88">
        <v>13</v>
      </c>
      <c r="M9" s="88">
        <v>60</v>
      </c>
      <c r="N9" s="88">
        <v>73</v>
      </c>
      <c r="O9" s="88">
        <v>0</v>
      </c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16</v>
      </c>
      <c r="G10" s="88">
        <v>10</v>
      </c>
      <c r="H10" s="88">
        <v>6</v>
      </c>
      <c r="I10" s="88">
        <v>0</v>
      </c>
      <c r="J10" s="88">
        <v>16</v>
      </c>
      <c r="K10" s="88">
        <v>0</v>
      </c>
      <c r="L10" s="88">
        <v>9</v>
      </c>
      <c r="M10" s="88">
        <v>38</v>
      </c>
      <c r="N10" s="88">
        <v>47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2</v>
      </c>
      <c r="G11" s="88">
        <v>2</v>
      </c>
      <c r="H11" s="88">
        <v>0</v>
      </c>
      <c r="I11" s="88">
        <v>1</v>
      </c>
      <c r="J11" s="88">
        <v>2</v>
      </c>
      <c r="K11" s="88">
        <v>0</v>
      </c>
      <c r="L11" s="88">
        <v>21</v>
      </c>
      <c r="M11" s="88">
        <v>84</v>
      </c>
      <c r="N11" s="88">
        <v>105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21</v>
      </c>
      <c r="M12" s="88">
        <v>150</v>
      </c>
      <c r="N12" s="88">
        <v>171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1</v>
      </c>
      <c r="G13" s="88">
        <v>0</v>
      </c>
      <c r="H13" s="88">
        <v>1</v>
      </c>
      <c r="I13" s="88">
        <v>0</v>
      </c>
      <c r="J13" s="88">
        <v>1</v>
      </c>
      <c r="K13" s="88">
        <v>0</v>
      </c>
      <c r="L13" s="88">
        <v>5</v>
      </c>
      <c r="M13" s="88">
        <v>27</v>
      </c>
      <c r="N13" s="88">
        <v>32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68</v>
      </c>
      <c r="E15" s="88">
        <f t="shared" si="0"/>
        <v>84</v>
      </c>
      <c r="F15" s="88">
        <v>8</v>
      </c>
      <c r="G15" s="88">
        <v>3</v>
      </c>
      <c r="H15" s="88">
        <v>5</v>
      </c>
      <c r="I15" s="88">
        <v>1</v>
      </c>
      <c r="J15" s="88">
        <v>8</v>
      </c>
      <c r="K15" s="88">
        <v>0</v>
      </c>
      <c r="L15" s="88">
        <v>12</v>
      </c>
      <c r="M15" s="88">
        <v>63</v>
      </c>
      <c r="N15" s="88">
        <v>75</v>
      </c>
      <c r="O15" s="88">
        <v>0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2</v>
      </c>
      <c r="G16" s="88">
        <v>1</v>
      </c>
      <c r="H16" s="88">
        <v>1</v>
      </c>
      <c r="I16" s="88">
        <v>0</v>
      </c>
      <c r="J16" s="88">
        <v>2</v>
      </c>
      <c r="K16" s="88">
        <v>0</v>
      </c>
      <c r="L16" s="88">
        <v>32</v>
      </c>
      <c r="M16" s="88">
        <v>66</v>
      </c>
      <c r="N16" s="88">
        <v>98</v>
      </c>
      <c r="O16" s="88">
        <v>0</v>
      </c>
      <c r="P16" s="64"/>
      <c r="Q16" s="64"/>
    </row>
    <row r="17" spans="1:17" ht="204.75" customHeight="1" thickBot="1">
      <c r="A17" s="401" t="str">
        <f>'[1]Palika_wise '!A224:D224</f>
        <v>hDdf  :yfg</v>
      </c>
      <c r="B17" s="402"/>
      <c r="C17" s="79">
        <f t="shared" ref="C17:O17" si="1">SUM(C6:C16)</f>
        <v>786</v>
      </c>
      <c r="D17" s="79">
        <f t="shared" si="1"/>
        <v>2222</v>
      </c>
      <c r="E17" s="79">
        <f t="shared" si="1"/>
        <v>3008</v>
      </c>
      <c r="F17" s="79">
        <f t="shared" si="1"/>
        <v>173</v>
      </c>
      <c r="G17" s="79">
        <f t="shared" si="1"/>
        <v>45</v>
      </c>
      <c r="H17" s="79">
        <f t="shared" si="1"/>
        <v>128</v>
      </c>
      <c r="I17" s="79">
        <f t="shared" si="1"/>
        <v>19</v>
      </c>
      <c r="J17" s="79">
        <f t="shared" si="1"/>
        <v>173</v>
      </c>
      <c r="K17" s="79">
        <f t="shared" si="1"/>
        <v>0</v>
      </c>
      <c r="L17" s="79">
        <f t="shared" si="1"/>
        <v>732</v>
      </c>
      <c r="M17" s="79">
        <f t="shared" si="1"/>
        <v>2085</v>
      </c>
      <c r="N17" s="79">
        <f t="shared" si="1"/>
        <v>2816</v>
      </c>
      <c r="O17" s="79">
        <f t="shared" si="1"/>
        <v>22</v>
      </c>
      <c r="P17" s="73" t="e">
        <f>#REF!+#REF!+#REF!+#REF!+#REF!+#REF!+#REF!+#REF!+#REF!+P16</f>
        <v>#REF!</v>
      </c>
      <c r="Q17" s="64"/>
    </row>
    <row r="18" spans="1:17" ht="69.95" customHeight="1">
      <c r="A18" s="403" t="s">
        <v>3761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A3014"/>
  <sheetViews>
    <sheetView zoomScale="96" zoomScaleNormal="96" workbookViewId="0">
      <pane ySplit="5" topLeftCell="A3008" activePane="bottomLeft" state="frozen"/>
      <selection pane="bottomLeft" activeCell="L2838" sqref="L2838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4" t="s">
        <v>893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ht="26.25">
      <c r="A2" s="455" t="s">
        <v>894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14" ht="26.25">
      <c r="A3" s="456" t="s">
        <v>933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1:14" ht="14.25" customHeight="1">
      <c r="A4" s="452" t="s">
        <v>277</v>
      </c>
      <c r="B4" s="458" t="s">
        <v>278</v>
      </c>
      <c r="C4" s="452" t="s">
        <v>279</v>
      </c>
      <c r="D4" s="452" t="s">
        <v>280</v>
      </c>
      <c r="E4" s="452" t="s">
        <v>281</v>
      </c>
      <c r="F4" s="450" t="s">
        <v>282</v>
      </c>
      <c r="G4" s="448" t="s">
        <v>283</v>
      </c>
      <c r="H4" s="448" t="s">
        <v>14</v>
      </c>
      <c r="I4" s="450" t="s">
        <v>272</v>
      </c>
      <c r="J4" s="450" t="s">
        <v>671</v>
      </c>
      <c r="K4" s="450" t="s">
        <v>11</v>
      </c>
      <c r="L4" s="450" t="s">
        <v>284</v>
      </c>
      <c r="M4" s="450" t="s">
        <v>285</v>
      </c>
      <c r="N4" s="452" t="s">
        <v>286</v>
      </c>
    </row>
    <row r="5" spans="1:14" ht="41.25" customHeight="1">
      <c r="A5" s="453"/>
      <c r="B5" s="451"/>
      <c r="C5" s="453"/>
      <c r="D5" s="453"/>
      <c r="E5" s="453"/>
      <c r="F5" s="457"/>
      <c r="G5" s="449"/>
      <c r="H5" s="449"/>
      <c r="I5" s="457"/>
      <c r="J5" s="457"/>
      <c r="K5" s="457"/>
      <c r="L5" s="457"/>
      <c r="M5" s="451"/>
      <c r="N5" s="453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6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 t="s">
        <v>290</v>
      </c>
      <c r="N2566" s="315"/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6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7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6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12"/>
      <c r="L2839" s="133">
        <v>1</v>
      </c>
      <c r="M2839" s="134" t="s">
        <v>290</v>
      </c>
      <c r="N2839" s="184"/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12"/>
      <c r="L2840" s="133">
        <v>1</v>
      </c>
      <c r="M2840" s="134" t="s">
        <v>290</v>
      </c>
      <c r="N2840" s="184"/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12"/>
      <c r="L2841" s="133">
        <v>1</v>
      </c>
      <c r="M2841" s="134" t="s">
        <v>290</v>
      </c>
      <c r="N2841" s="184"/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12"/>
      <c r="L2842" s="133">
        <v>1</v>
      </c>
      <c r="M2842" s="134" t="s">
        <v>290</v>
      </c>
      <c r="N2842" s="184"/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12"/>
      <c r="L2843" s="133">
        <v>1</v>
      </c>
      <c r="M2843" s="134" t="s">
        <v>290</v>
      </c>
      <c r="N2843" s="184"/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12"/>
      <c r="L2844" s="133">
        <v>1</v>
      </c>
      <c r="M2844" s="134" t="s">
        <v>290</v>
      </c>
      <c r="N2844" s="184"/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12"/>
      <c r="L2845" s="133">
        <v>1</v>
      </c>
      <c r="M2845" s="134" t="s">
        <v>290</v>
      </c>
      <c r="N2845" s="184"/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12"/>
      <c r="L2846" s="133">
        <v>1</v>
      </c>
      <c r="M2846" s="134" t="s">
        <v>290</v>
      </c>
      <c r="N2846" s="184"/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12"/>
      <c r="L2847" s="133">
        <v>1</v>
      </c>
      <c r="M2847" s="134" t="s">
        <v>290</v>
      </c>
      <c r="N2847" s="184"/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12"/>
      <c r="L2848" s="133">
        <v>1</v>
      </c>
      <c r="M2848" s="134" t="s">
        <v>290</v>
      </c>
      <c r="N2848" s="184"/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12"/>
      <c r="L2850" s="133">
        <v>1</v>
      </c>
      <c r="M2850" s="134" t="s">
        <v>290</v>
      </c>
      <c r="N2850" s="184"/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12"/>
      <c r="L2851" s="133">
        <v>1</v>
      </c>
      <c r="M2851" s="134" t="s">
        <v>290</v>
      </c>
      <c r="N2851" s="184"/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12"/>
      <c r="L2852" s="133">
        <v>1</v>
      </c>
      <c r="M2852" s="134" t="s">
        <v>290</v>
      </c>
      <c r="N2852" s="184"/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12"/>
      <c r="L2853" s="133">
        <v>1</v>
      </c>
      <c r="M2853" s="134" t="s">
        <v>290</v>
      </c>
      <c r="N2853" s="184"/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12"/>
      <c r="L2854" s="133">
        <v>1</v>
      </c>
      <c r="M2854" s="134" t="s">
        <v>290</v>
      </c>
      <c r="N2854" s="184"/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12"/>
      <c r="L2855" s="133">
        <v>1</v>
      </c>
      <c r="M2855" s="134" t="s">
        <v>290</v>
      </c>
      <c r="N2855" s="184"/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12"/>
      <c r="L2856" s="133">
        <v>1</v>
      </c>
      <c r="M2856" s="134" t="s">
        <v>290</v>
      </c>
      <c r="N2856" s="184"/>
    </row>
    <row r="2857" spans="1:14" s="204" customFormat="1" ht="19.5" customHeight="1">
      <c r="A2857" s="316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12"/>
      <c r="L2858" s="133">
        <v>1</v>
      </c>
      <c r="M2858" s="134" t="s">
        <v>290</v>
      </c>
      <c r="N2858" s="184"/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12"/>
      <c r="L2859" s="133">
        <v>1</v>
      </c>
      <c r="M2859" s="134" t="s">
        <v>290</v>
      </c>
      <c r="N2859" s="184"/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12"/>
      <c r="L2860" s="133">
        <v>1</v>
      </c>
      <c r="M2860" s="134" t="s">
        <v>290</v>
      </c>
      <c r="N2860" s="184"/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12"/>
      <c r="L2861" s="133">
        <v>1</v>
      </c>
      <c r="M2861" s="134" t="s">
        <v>290</v>
      </c>
      <c r="N2861" s="184"/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12"/>
      <c r="L2862" s="133">
        <v>1</v>
      </c>
      <c r="M2862" s="134" t="s">
        <v>290</v>
      </c>
      <c r="N2862" s="184"/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12"/>
      <c r="L2863" s="133">
        <v>1</v>
      </c>
      <c r="M2863" s="134" t="s">
        <v>290</v>
      </c>
      <c r="N2863" s="184"/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12"/>
      <c r="L2865" s="133">
        <v>1</v>
      </c>
      <c r="M2865" s="134" t="s">
        <v>290</v>
      </c>
      <c r="N2865" s="184"/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12"/>
      <c r="L2866" s="133">
        <v>1</v>
      </c>
      <c r="M2866" s="134" t="s">
        <v>290</v>
      </c>
      <c r="N2866" s="184"/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12"/>
      <c r="L2867" s="133">
        <v>1</v>
      </c>
      <c r="M2867" s="134" t="s">
        <v>290</v>
      </c>
      <c r="N2867" s="184"/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12"/>
      <c r="L2868" s="133">
        <v>1</v>
      </c>
      <c r="M2868" s="134" t="s">
        <v>290</v>
      </c>
      <c r="N2868" s="184"/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12"/>
      <c r="L2869" s="133">
        <v>1</v>
      </c>
      <c r="M2869" s="134" t="s">
        <v>290</v>
      </c>
      <c r="N2869" s="184"/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12"/>
      <c r="L2870" s="133">
        <v>1</v>
      </c>
      <c r="M2870" s="134" t="s">
        <v>290</v>
      </c>
      <c r="N2870" s="184"/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12"/>
      <c r="L2871" s="133">
        <v>1</v>
      </c>
      <c r="M2871" s="134" t="s">
        <v>290</v>
      </c>
      <c r="N2871" s="184"/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12"/>
      <c r="L2872" s="133">
        <v>1</v>
      </c>
      <c r="M2872" s="134" t="s">
        <v>290</v>
      </c>
      <c r="N2872" s="184"/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12"/>
      <c r="L2873" s="133">
        <v>1</v>
      </c>
      <c r="M2873" s="134" t="s">
        <v>290</v>
      </c>
      <c r="N2873" s="184"/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12"/>
      <c r="L2874" s="133">
        <v>1</v>
      </c>
      <c r="M2874" s="134" t="s">
        <v>290</v>
      </c>
      <c r="N2874" s="184"/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12"/>
      <c r="L2875" s="133">
        <v>1</v>
      </c>
      <c r="M2875" s="134" t="s">
        <v>290</v>
      </c>
      <c r="N2875" s="184"/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12"/>
      <c r="L2876" s="133">
        <v>1</v>
      </c>
      <c r="M2876" s="134" t="s">
        <v>290</v>
      </c>
      <c r="N2876" s="184"/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12"/>
      <c r="L2877" s="133">
        <v>1</v>
      </c>
      <c r="M2877" s="134" t="s">
        <v>290</v>
      </c>
      <c r="N2877" s="184"/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12"/>
      <c r="L2878" s="133">
        <v>1</v>
      </c>
      <c r="M2878" s="134" t="s">
        <v>290</v>
      </c>
      <c r="N2878" s="184"/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12"/>
      <c r="L2879" s="133">
        <v>1</v>
      </c>
      <c r="M2879" s="134" t="s">
        <v>290</v>
      </c>
      <c r="N2879" s="184"/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12"/>
      <c r="L2880" s="133">
        <v>1</v>
      </c>
      <c r="M2880" s="134" t="s">
        <v>290</v>
      </c>
      <c r="N2880" s="184"/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12"/>
      <c r="L2881" s="133">
        <v>1</v>
      </c>
      <c r="M2881" s="134" t="s">
        <v>290</v>
      </c>
      <c r="N2881" s="184"/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12"/>
      <c r="L2882" s="133">
        <v>1</v>
      </c>
      <c r="M2882" s="134" t="s">
        <v>290</v>
      </c>
      <c r="N2882" s="184"/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12"/>
      <c r="L2883" s="133">
        <v>1</v>
      </c>
      <c r="M2883" s="134" t="s">
        <v>290</v>
      </c>
      <c r="N2883" s="184"/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12"/>
      <c r="L2884" s="133">
        <v>1</v>
      </c>
      <c r="M2884" s="134" t="s">
        <v>290</v>
      </c>
      <c r="N2884" s="184"/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12"/>
      <c r="L2885" s="133">
        <v>1</v>
      </c>
      <c r="M2885" s="134" t="s">
        <v>290</v>
      </c>
      <c r="N2885" s="184"/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12"/>
      <c r="L2886" s="133">
        <v>1</v>
      </c>
      <c r="M2886" s="134" t="s">
        <v>290</v>
      </c>
      <c r="N2886" s="184"/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12"/>
      <c r="L2887" s="133">
        <v>1</v>
      </c>
      <c r="M2887" s="134" t="s">
        <v>290</v>
      </c>
      <c r="N2887" s="184"/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12"/>
      <c r="L2888" s="133">
        <v>1</v>
      </c>
      <c r="M2888" s="134" t="s">
        <v>290</v>
      </c>
      <c r="N2888" s="184"/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12"/>
      <c r="L2889" s="133">
        <v>1</v>
      </c>
      <c r="M2889" s="134" t="s">
        <v>290</v>
      </c>
      <c r="N2889" s="184"/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12"/>
      <c r="L2890" s="133">
        <v>1</v>
      </c>
      <c r="M2890" s="134" t="s">
        <v>290</v>
      </c>
      <c r="N2890" s="184"/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12"/>
      <c r="L2891" s="133">
        <v>1</v>
      </c>
      <c r="M2891" s="134" t="s">
        <v>290</v>
      </c>
      <c r="N2891" s="184"/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12"/>
      <c r="L2892" s="133">
        <v>1</v>
      </c>
      <c r="M2892" s="134" t="s">
        <v>290</v>
      </c>
      <c r="N2892" s="184"/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12"/>
      <c r="L2893" s="133">
        <v>1</v>
      </c>
      <c r="M2893" s="134" t="s">
        <v>290</v>
      </c>
      <c r="N2893" s="184"/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12"/>
      <c r="L2894" s="133">
        <v>1</v>
      </c>
      <c r="M2894" s="134" t="s">
        <v>290</v>
      </c>
      <c r="N2894" s="184"/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12"/>
      <c r="L2895" s="133">
        <v>1</v>
      </c>
      <c r="M2895" s="134" t="s">
        <v>290</v>
      </c>
      <c r="N2895" s="184"/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12"/>
      <c r="L2896" s="133">
        <v>1</v>
      </c>
      <c r="M2896" s="134" t="s">
        <v>290</v>
      </c>
      <c r="N2896" s="184"/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12"/>
      <c r="L2897" s="133">
        <v>1</v>
      </c>
      <c r="M2897" s="134" t="s">
        <v>290</v>
      </c>
      <c r="N2897" s="184"/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12"/>
      <c r="L2898" s="133">
        <v>1</v>
      </c>
      <c r="M2898" s="134" t="s">
        <v>290</v>
      </c>
      <c r="N2898" s="184"/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12"/>
      <c r="L2899" s="133">
        <v>1</v>
      </c>
      <c r="M2899" s="134" t="s">
        <v>290</v>
      </c>
      <c r="N2899" s="184"/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12"/>
      <c r="L2900" s="133">
        <v>1</v>
      </c>
      <c r="M2900" s="134" t="s">
        <v>290</v>
      </c>
      <c r="N2900" s="184"/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12"/>
      <c r="L2902" s="133">
        <v>1</v>
      </c>
      <c r="M2902" s="134" t="s">
        <v>290</v>
      </c>
      <c r="N2902" s="184"/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/>
      <c r="L2903" s="133">
        <v>1</v>
      </c>
      <c r="M2903" s="134" t="s">
        <v>290</v>
      </c>
      <c r="N2903" s="184"/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/>
      <c r="L2904" s="133">
        <v>1</v>
      </c>
      <c r="M2904" s="134" t="s">
        <v>290</v>
      </c>
      <c r="N2904" s="184"/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/>
      <c r="L2905" s="133">
        <v>1</v>
      </c>
      <c r="M2905" s="134" t="s">
        <v>290</v>
      </c>
      <c r="N2905" s="184"/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/>
      <c r="L2906" s="133">
        <v>1</v>
      </c>
      <c r="M2906" s="134" t="s">
        <v>290</v>
      </c>
      <c r="N2906" s="184"/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12"/>
      <c r="L2907" s="133">
        <v>1</v>
      </c>
      <c r="M2907" s="134" t="s">
        <v>290</v>
      </c>
      <c r="N2907" s="184"/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12"/>
      <c r="L2908" s="133">
        <v>1</v>
      </c>
      <c r="M2908" s="134" t="s">
        <v>290</v>
      </c>
      <c r="N2908" s="184"/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12"/>
      <c r="L2909" s="133">
        <v>1</v>
      </c>
      <c r="M2909" s="134" t="s">
        <v>290</v>
      </c>
      <c r="N2909" s="184"/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12"/>
      <c r="L2910" s="133">
        <v>1</v>
      </c>
      <c r="M2910" s="134" t="s">
        <v>290</v>
      </c>
      <c r="N2910" s="184"/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12"/>
      <c r="L2911" s="133">
        <v>1</v>
      </c>
      <c r="M2911" s="134" t="s">
        <v>290</v>
      </c>
      <c r="N2911" s="184"/>
    </row>
    <row r="2912" spans="1:14" s="204" customFormat="1" ht="19.5" customHeight="1">
      <c r="A2912" s="316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12"/>
      <c r="L2913" s="133">
        <v>1</v>
      </c>
      <c r="M2913" s="134" t="s">
        <v>290</v>
      </c>
      <c r="N2913" s="184"/>
    </row>
    <row r="2914" spans="1:14" s="170" customFormat="1" ht="19.5" customHeight="1">
      <c r="A2914" s="106">
        <v>2909</v>
      </c>
      <c r="B2914" s="111" t="s">
        <v>3663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>
      <c r="A2915" s="106">
        <v>2910</v>
      </c>
      <c r="B2915" s="111" t="s">
        <v>3664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>
      <c r="A2916" s="106">
        <v>2911</v>
      </c>
      <c r="B2916" s="111" t="s">
        <v>3665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>
      <c r="A2917" s="106">
        <v>2912</v>
      </c>
      <c r="B2917" s="111" t="s">
        <v>3666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>
      <c r="A2918" s="106">
        <v>2913</v>
      </c>
      <c r="B2918" s="111" t="s">
        <v>3667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12"/>
      <c r="L2919" s="133">
        <v>1</v>
      </c>
      <c r="M2919" s="134" t="s">
        <v>290</v>
      </c>
      <c r="N2919" s="184"/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12"/>
      <c r="L2920" s="133">
        <v>1</v>
      </c>
      <c r="M2920" s="134" t="s">
        <v>290</v>
      </c>
      <c r="N2920" s="184"/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12"/>
      <c r="L2921" s="133">
        <v>1</v>
      </c>
      <c r="M2921" s="134" t="s">
        <v>290</v>
      </c>
      <c r="N2921" s="184"/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12"/>
      <c r="L2922" s="133">
        <v>1</v>
      </c>
      <c r="M2922" s="134" t="s">
        <v>290</v>
      </c>
      <c r="N2922" s="184"/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12"/>
      <c r="L2923" s="133">
        <v>1</v>
      </c>
      <c r="M2923" s="134" t="s">
        <v>290</v>
      </c>
      <c r="N2923" s="184"/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12"/>
      <c r="L2924" s="133">
        <v>1</v>
      </c>
      <c r="M2924" s="134" t="s">
        <v>290</v>
      </c>
      <c r="N2924" s="184"/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12"/>
      <c r="L2925" s="133">
        <v>1</v>
      </c>
      <c r="M2925" s="134" t="s">
        <v>290</v>
      </c>
      <c r="N2925" s="184"/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12"/>
      <c r="L2926" s="133">
        <v>1</v>
      </c>
      <c r="M2926" s="134" t="s">
        <v>290</v>
      </c>
      <c r="N2926" s="184"/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12"/>
      <c r="L2927" s="133">
        <v>1</v>
      </c>
      <c r="M2927" s="134" t="s">
        <v>290</v>
      </c>
      <c r="N2927" s="184"/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12"/>
      <c r="L2928" s="133">
        <v>1</v>
      </c>
      <c r="M2928" s="134" t="s">
        <v>290</v>
      </c>
      <c r="N2928" s="184"/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12"/>
      <c r="L2929" s="133">
        <v>1</v>
      </c>
      <c r="M2929" s="134" t="s">
        <v>290</v>
      </c>
      <c r="N2929" s="184"/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12"/>
      <c r="L2930" s="133">
        <v>1</v>
      </c>
      <c r="M2930" s="134" t="s">
        <v>290</v>
      </c>
      <c r="N2930" s="184"/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12"/>
      <c r="L2931" s="133">
        <v>1</v>
      </c>
      <c r="M2931" s="134" t="s">
        <v>290</v>
      </c>
      <c r="N2931" s="184"/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12"/>
      <c r="L2932" s="133">
        <v>1</v>
      </c>
      <c r="M2932" s="134" t="s">
        <v>290</v>
      </c>
      <c r="N2932" s="184"/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12"/>
      <c r="L2933" s="133">
        <v>1</v>
      </c>
      <c r="M2933" s="134" t="s">
        <v>290</v>
      </c>
      <c r="N2933" s="184"/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12"/>
      <c r="L2934" s="133">
        <v>1</v>
      </c>
      <c r="M2934" s="134" t="s">
        <v>290</v>
      </c>
      <c r="N2934" s="184"/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12"/>
      <c r="L2935" s="133">
        <v>1</v>
      </c>
      <c r="M2935" s="134" t="s">
        <v>290</v>
      </c>
      <c r="N2935" s="184"/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12"/>
      <c r="L2936" s="133">
        <v>1</v>
      </c>
      <c r="M2936" s="134" t="s">
        <v>290</v>
      </c>
      <c r="N2936" s="184"/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12"/>
      <c r="L2937" s="133">
        <v>1</v>
      </c>
      <c r="M2937" s="134" t="s">
        <v>290</v>
      </c>
      <c r="N2937" s="184"/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12"/>
      <c r="L2938" s="133">
        <v>1</v>
      </c>
      <c r="M2938" s="134" t="s">
        <v>290</v>
      </c>
      <c r="N2938" s="184"/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12"/>
      <c r="L2939" s="133">
        <v>1</v>
      </c>
      <c r="M2939" s="134" t="s">
        <v>290</v>
      </c>
      <c r="N2939" s="184"/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12"/>
      <c r="L2940" s="133">
        <v>1</v>
      </c>
      <c r="M2940" s="134" t="s">
        <v>290</v>
      </c>
      <c r="N2940" s="184"/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12"/>
      <c r="L2941" s="133">
        <v>1</v>
      </c>
      <c r="M2941" s="134" t="s">
        <v>290</v>
      </c>
      <c r="N2941" s="184"/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12"/>
      <c r="L2942" s="133">
        <v>1</v>
      </c>
      <c r="M2942" s="134" t="s">
        <v>290</v>
      </c>
      <c r="N2942" s="184"/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12"/>
      <c r="L2943" s="133">
        <v>1</v>
      </c>
      <c r="M2943" s="134" t="s">
        <v>290</v>
      </c>
      <c r="N2943" s="184"/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12"/>
      <c r="L2944" s="133">
        <v>1</v>
      </c>
      <c r="M2944" s="134" t="s">
        <v>290</v>
      </c>
      <c r="N2944" s="184"/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12"/>
      <c r="L2945" s="133">
        <v>1</v>
      </c>
      <c r="M2945" s="134" t="s">
        <v>290</v>
      </c>
      <c r="N2945" s="184"/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12"/>
      <c r="L2946" s="133">
        <v>1</v>
      </c>
      <c r="M2946" s="134" t="s">
        <v>290</v>
      </c>
      <c r="N2946" s="184"/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12"/>
      <c r="L2947" s="133">
        <v>1</v>
      </c>
      <c r="M2947" s="134" t="s">
        <v>290</v>
      </c>
      <c r="N2947" s="184"/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12"/>
      <c r="L2948" s="133">
        <v>1</v>
      </c>
      <c r="M2948" s="134" t="s">
        <v>290</v>
      </c>
      <c r="N2948" s="184"/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12"/>
      <c r="L2949" s="133">
        <v>1</v>
      </c>
      <c r="M2949" s="134" t="s">
        <v>290</v>
      </c>
      <c r="N2949" s="184"/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12"/>
      <c r="L2950" s="133">
        <v>1</v>
      </c>
      <c r="M2950" s="134" t="s">
        <v>290</v>
      </c>
      <c r="N2950" s="184"/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12"/>
      <c r="L2951" s="133">
        <v>1</v>
      </c>
      <c r="M2951" s="134" t="s">
        <v>290</v>
      </c>
      <c r="N2951" s="184"/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12"/>
      <c r="L2952" s="133">
        <v>1</v>
      </c>
      <c r="M2952" s="134" t="s">
        <v>290</v>
      </c>
      <c r="N2952" s="184"/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12"/>
      <c r="L2953" s="133">
        <v>1</v>
      </c>
      <c r="M2953" s="134" t="s">
        <v>290</v>
      </c>
      <c r="N2953" s="184"/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12"/>
      <c r="L2954" s="133">
        <v>1</v>
      </c>
      <c r="M2954" s="134" t="s">
        <v>290</v>
      </c>
      <c r="N2954" s="184"/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12"/>
      <c r="L2955" s="133">
        <v>1</v>
      </c>
      <c r="M2955" s="134" t="s">
        <v>290</v>
      </c>
      <c r="N2955" s="184"/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12"/>
      <c r="L2956" s="133">
        <v>1</v>
      </c>
      <c r="M2956" s="134" t="s">
        <v>290</v>
      </c>
      <c r="N2956" s="184"/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12"/>
      <c r="L2957" s="133">
        <v>1</v>
      </c>
      <c r="M2957" s="134" t="s">
        <v>290</v>
      </c>
      <c r="N2957" s="184"/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12"/>
      <c r="L2958" s="133">
        <v>1</v>
      </c>
      <c r="M2958" s="134" t="s">
        <v>290</v>
      </c>
      <c r="N2958" s="184"/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12"/>
      <c r="L2959" s="133">
        <v>1</v>
      </c>
      <c r="M2959" s="134" t="s">
        <v>290</v>
      </c>
      <c r="N2959" s="184"/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12"/>
      <c r="L2960" s="133">
        <v>1</v>
      </c>
      <c r="M2960" s="134" t="s">
        <v>290</v>
      </c>
      <c r="N2960" s="184"/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12"/>
      <c r="L2961" s="133">
        <v>1</v>
      </c>
      <c r="M2961" s="134" t="s">
        <v>290</v>
      </c>
      <c r="N2961" s="184"/>
    </row>
    <row r="2962" spans="1:14" s="170" customFormat="1" ht="19.5" customHeight="1">
      <c r="A2962" s="106">
        <v>2957</v>
      </c>
      <c r="B2962" s="111" t="s">
        <v>3711</v>
      </c>
      <c r="C2962" s="146">
        <v>18</v>
      </c>
      <c r="D2962" s="135" t="s">
        <v>861</v>
      </c>
      <c r="E2962" s="156">
        <v>64886</v>
      </c>
      <c r="F2962" s="155" t="s">
        <v>642</v>
      </c>
      <c r="G2962" s="114" t="s">
        <v>1259</v>
      </c>
      <c r="H2962" s="133">
        <v>1</v>
      </c>
      <c r="I2962" s="155"/>
      <c r="J2962" s="112"/>
      <c r="K2962" s="112"/>
      <c r="L2962" s="133">
        <v>1</v>
      </c>
      <c r="M2962" s="134" t="s">
        <v>290</v>
      </c>
      <c r="N2962" s="184"/>
    </row>
    <row r="2963" spans="1:14" s="170" customFormat="1" ht="19.5" customHeight="1">
      <c r="A2963" s="106">
        <v>2958</v>
      </c>
      <c r="B2963" s="111" t="s">
        <v>3712</v>
      </c>
      <c r="C2963" s="146">
        <v>28</v>
      </c>
      <c r="D2963" s="135" t="s">
        <v>861</v>
      </c>
      <c r="E2963" s="156">
        <v>64886</v>
      </c>
      <c r="F2963" s="155" t="s">
        <v>642</v>
      </c>
      <c r="G2963" s="114" t="s">
        <v>1259</v>
      </c>
      <c r="H2963" s="133">
        <v>1</v>
      </c>
      <c r="I2963" s="155"/>
      <c r="J2963" s="112"/>
      <c r="K2963" s="112"/>
      <c r="L2963" s="133">
        <v>1</v>
      </c>
      <c r="M2963" s="134" t="s">
        <v>290</v>
      </c>
      <c r="N2963" s="184"/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12"/>
      <c r="L2964" s="133">
        <v>1</v>
      </c>
      <c r="M2964" s="134" t="s">
        <v>290</v>
      </c>
      <c r="N2964" s="184"/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12"/>
      <c r="L2965" s="133">
        <v>1</v>
      </c>
      <c r="M2965" s="134" t="s">
        <v>290</v>
      </c>
      <c r="N2965" s="184"/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12"/>
      <c r="L2966" s="133">
        <v>1</v>
      </c>
      <c r="M2966" s="134" t="s">
        <v>290</v>
      </c>
      <c r="N2966" s="184"/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12"/>
      <c r="L2967" s="133">
        <v>1</v>
      </c>
      <c r="M2967" s="134" t="s">
        <v>290</v>
      </c>
      <c r="N2967" s="184"/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12"/>
      <c r="L2968" s="133">
        <v>1</v>
      </c>
      <c r="M2968" s="134" t="s">
        <v>290</v>
      </c>
      <c r="N2968" s="184"/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12"/>
      <c r="L2969" s="133">
        <v>1</v>
      </c>
      <c r="M2969" s="134" t="s">
        <v>290</v>
      </c>
      <c r="N2969" s="184"/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12"/>
      <c r="L2970" s="133">
        <v>1</v>
      </c>
      <c r="M2970" s="134" t="s">
        <v>290</v>
      </c>
      <c r="N2970" s="184"/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12"/>
      <c r="L2971" s="133">
        <v>1</v>
      </c>
      <c r="M2971" s="134" t="s">
        <v>290</v>
      </c>
      <c r="N2971" s="184"/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12"/>
      <c r="L2972" s="133">
        <v>1</v>
      </c>
      <c r="M2972" s="134" t="s">
        <v>290</v>
      </c>
      <c r="N2972" s="184"/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12"/>
      <c r="L2973" s="133">
        <v>1</v>
      </c>
      <c r="M2973" s="134" t="s">
        <v>290</v>
      </c>
      <c r="N2973" s="184"/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12"/>
      <c r="L2974" s="133">
        <v>1</v>
      </c>
      <c r="M2974" s="134" t="s">
        <v>290</v>
      </c>
      <c r="N2974" s="184"/>
    </row>
    <row r="2975" spans="1:14" s="170" customFormat="1" ht="19.5" customHeight="1">
      <c r="A2975" s="106">
        <v>2970</v>
      </c>
      <c r="B2975" s="111" t="s">
        <v>3724</v>
      </c>
      <c r="C2975" s="146">
        <v>55</v>
      </c>
      <c r="D2975" s="135" t="s">
        <v>861</v>
      </c>
      <c r="E2975" s="156">
        <v>64888</v>
      </c>
      <c r="F2975" s="155" t="s">
        <v>642</v>
      </c>
      <c r="G2975" s="114" t="s">
        <v>1259</v>
      </c>
      <c r="H2975" s="133">
        <v>1</v>
      </c>
      <c r="I2975" s="155"/>
      <c r="J2975" s="112"/>
      <c r="K2975" s="112"/>
      <c r="L2975" s="133">
        <v>1</v>
      </c>
      <c r="M2975" s="134" t="s">
        <v>290</v>
      </c>
      <c r="N2975" s="184"/>
    </row>
    <row r="2976" spans="1:14" s="170" customFormat="1" ht="19.5" customHeight="1">
      <c r="A2976" s="106">
        <v>2971</v>
      </c>
      <c r="B2976" s="111" t="s">
        <v>3725</v>
      </c>
      <c r="C2976" s="146">
        <v>35</v>
      </c>
      <c r="D2976" s="135" t="s">
        <v>861</v>
      </c>
      <c r="E2976" s="156">
        <v>64888</v>
      </c>
      <c r="F2976" s="155" t="s">
        <v>642</v>
      </c>
      <c r="G2976" s="114" t="s">
        <v>1259</v>
      </c>
      <c r="H2976" s="133">
        <v>1</v>
      </c>
      <c r="I2976" s="155"/>
      <c r="J2976" s="112"/>
      <c r="K2976" s="112"/>
      <c r="L2976" s="133">
        <v>1</v>
      </c>
      <c r="M2976" s="134" t="s">
        <v>290</v>
      </c>
      <c r="N2976" s="184"/>
    </row>
    <row r="2977" spans="1:14" s="170" customFormat="1" ht="19.5" customHeight="1">
      <c r="A2977" s="106">
        <v>2972</v>
      </c>
      <c r="B2977" s="111" t="s">
        <v>3726</v>
      </c>
      <c r="C2977" s="146">
        <v>54</v>
      </c>
      <c r="D2977" s="135" t="s">
        <v>861</v>
      </c>
      <c r="E2977" s="156">
        <v>64888</v>
      </c>
      <c r="F2977" s="155" t="s">
        <v>642</v>
      </c>
      <c r="G2977" s="114" t="s">
        <v>1259</v>
      </c>
      <c r="H2977" s="133">
        <v>1</v>
      </c>
      <c r="I2977" s="155"/>
      <c r="J2977" s="112"/>
      <c r="K2977" s="112"/>
      <c r="L2977" s="133">
        <v>1</v>
      </c>
      <c r="M2977" s="134" t="s">
        <v>290</v>
      </c>
      <c r="N2977" s="184"/>
    </row>
    <row r="2978" spans="1:14" s="170" customFormat="1" ht="19.5" customHeight="1">
      <c r="A2978" s="106">
        <v>2973</v>
      </c>
      <c r="B2978" s="111" t="s">
        <v>3727</v>
      </c>
      <c r="C2978" s="146">
        <v>50</v>
      </c>
      <c r="D2978" s="135" t="s">
        <v>1262</v>
      </c>
      <c r="E2978" s="156">
        <v>64888</v>
      </c>
      <c r="F2978" s="155" t="s">
        <v>642</v>
      </c>
      <c r="G2978" s="114" t="s">
        <v>1259</v>
      </c>
      <c r="H2978" s="133">
        <v>1</v>
      </c>
      <c r="I2978" s="155"/>
      <c r="J2978" s="112"/>
      <c r="K2978" s="112"/>
      <c r="L2978" s="133">
        <v>1</v>
      </c>
      <c r="M2978" s="134" t="s">
        <v>290</v>
      </c>
      <c r="N2978" s="184"/>
    </row>
    <row r="2979" spans="1:14" s="170" customFormat="1" ht="19.5" customHeight="1">
      <c r="A2979" s="106">
        <v>2974</v>
      </c>
      <c r="B2979" s="111" t="s">
        <v>3728</v>
      </c>
      <c r="C2979" s="146">
        <v>37</v>
      </c>
      <c r="D2979" s="135" t="s">
        <v>861</v>
      </c>
      <c r="E2979" s="156">
        <v>64888</v>
      </c>
      <c r="F2979" s="155" t="s">
        <v>642</v>
      </c>
      <c r="G2979" s="114" t="s">
        <v>1259</v>
      </c>
      <c r="H2979" s="133">
        <v>1</v>
      </c>
      <c r="I2979" s="155"/>
      <c r="J2979" s="112"/>
      <c r="K2979" s="112"/>
      <c r="L2979" s="133">
        <v>1</v>
      </c>
      <c r="M2979" s="134" t="s">
        <v>290</v>
      </c>
      <c r="N2979" s="184"/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/>
      <c r="L2980" s="133">
        <v>1</v>
      </c>
      <c r="M2980" s="134" t="s">
        <v>290</v>
      </c>
      <c r="N2980" s="184"/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/>
      <c r="L2981" s="133">
        <v>1</v>
      </c>
      <c r="M2981" s="134" t="s">
        <v>290</v>
      </c>
      <c r="N2981" s="184"/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/>
      <c r="L2982" s="133">
        <v>1</v>
      </c>
      <c r="M2982" s="134" t="s">
        <v>290</v>
      </c>
      <c r="N2982" s="184"/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/>
      <c r="L2983" s="133">
        <v>1</v>
      </c>
      <c r="M2983" s="134" t="s">
        <v>290</v>
      </c>
      <c r="N2983" s="184"/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/>
      <c r="L2984" s="133">
        <v>1</v>
      </c>
      <c r="M2984" s="134" t="s">
        <v>290</v>
      </c>
      <c r="N2984" s="184"/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/>
      <c r="L2985" s="133">
        <v>1</v>
      </c>
      <c r="M2985" s="134" t="s">
        <v>290</v>
      </c>
      <c r="N2985" s="184"/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/>
      <c r="L2986" s="133">
        <v>1</v>
      </c>
      <c r="M2986" s="134" t="s">
        <v>290</v>
      </c>
      <c r="N2986" s="184"/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1259</v>
      </c>
      <c r="H2987" s="133">
        <v>1</v>
      </c>
      <c r="I2987" s="155"/>
      <c r="J2987" s="112"/>
      <c r="K2987" s="112"/>
      <c r="L2987" s="133">
        <v>1</v>
      </c>
      <c r="M2987" s="134" t="s">
        <v>290</v>
      </c>
      <c r="N2987" s="184"/>
    </row>
    <row r="2988" spans="1:14" s="170" customFormat="1" ht="19.5" customHeight="1">
      <c r="A2988" s="106">
        <v>2983</v>
      </c>
      <c r="B2988" s="111" t="s">
        <v>3737</v>
      </c>
      <c r="C2988" s="146">
        <v>31</v>
      </c>
      <c r="D2988" s="135" t="s">
        <v>861</v>
      </c>
      <c r="E2988" s="156">
        <v>64890</v>
      </c>
      <c r="F2988" s="155" t="s">
        <v>642</v>
      </c>
      <c r="G2988" s="114" t="s">
        <v>1259</v>
      </c>
      <c r="H2988" s="133">
        <v>1</v>
      </c>
      <c r="I2988" s="155"/>
      <c r="J2988" s="112"/>
      <c r="K2988" s="112"/>
      <c r="L2988" s="133">
        <v>1</v>
      </c>
      <c r="M2988" s="134" t="s">
        <v>290</v>
      </c>
      <c r="N2988" s="184"/>
    </row>
    <row r="2989" spans="1:14" s="170" customFormat="1" ht="19.5" customHeight="1">
      <c r="A2989" s="106">
        <v>2984</v>
      </c>
      <c r="B2989" s="111" t="s">
        <v>3738</v>
      </c>
      <c r="C2989" s="146">
        <v>46</v>
      </c>
      <c r="D2989" s="135" t="s">
        <v>1009</v>
      </c>
      <c r="E2989" s="156">
        <v>64890</v>
      </c>
      <c r="F2989" s="155" t="s">
        <v>642</v>
      </c>
      <c r="G2989" s="114" t="s">
        <v>1259</v>
      </c>
      <c r="H2989" s="133">
        <v>1</v>
      </c>
      <c r="I2989" s="155"/>
      <c r="J2989" s="112"/>
      <c r="K2989" s="112"/>
      <c r="L2989" s="133">
        <v>1</v>
      </c>
      <c r="M2989" s="134" t="s">
        <v>290</v>
      </c>
      <c r="N2989" s="184"/>
    </row>
    <row r="2990" spans="1:14" s="170" customFormat="1" ht="19.5" customHeight="1">
      <c r="A2990" s="106">
        <v>2985</v>
      </c>
      <c r="B2990" s="111" t="s">
        <v>3739</v>
      </c>
      <c r="C2990" s="146">
        <v>48</v>
      </c>
      <c r="D2990" s="135" t="s">
        <v>1085</v>
      </c>
      <c r="E2990" s="156">
        <v>64890</v>
      </c>
      <c r="F2990" s="155" t="s">
        <v>642</v>
      </c>
      <c r="G2990" s="114" t="s">
        <v>1259</v>
      </c>
      <c r="H2990" s="133">
        <v>1</v>
      </c>
      <c r="I2990" s="155"/>
      <c r="J2990" s="112"/>
      <c r="K2990" s="112"/>
      <c r="L2990" s="133">
        <v>1</v>
      </c>
      <c r="M2990" s="134" t="s">
        <v>290</v>
      </c>
      <c r="N2990" s="184" t="s">
        <v>3744</v>
      </c>
    </row>
    <row r="2991" spans="1:14" s="170" customFormat="1" ht="19.5" customHeight="1">
      <c r="A2991" s="106">
        <v>2986</v>
      </c>
      <c r="B2991" s="111" t="s">
        <v>3740</v>
      </c>
      <c r="C2991" s="146">
        <v>46</v>
      </c>
      <c r="D2991" s="135" t="s">
        <v>1010</v>
      </c>
      <c r="E2991" s="156">
        <v>64890</v>
      </c>
      <c r="F2991" s="155" t="s">
        <v>642</v>
      </c>
      <c r="G2991" s="114" t="s">
        <v>1259</v>
      </c>
      <c r="H2991" s="133">
        <v>1</v>
      </c>
      <c r="I2991" s="155"/>
      <c r="J2991" s="112"/>
      <c r="K2991" s="112"/>
      <c r="L2991" s="133">
        <v>1</v>
      </c>
      <c r="M2991" s="134" t="s">
        <v>290</v>
      </c>
      <c r="N2991" s="184"/>
    </row>
    <row r="2992" spans="1:14" s="170" customFormat="1" ht="19.5" customHeight="1">
      <c r="A2992" s="106">
        <v>2987</v>
      </c>
      <c r="B2992" s="111" t="s">
        <v>3741</v>
      </c>
      <c r="C2992" s="146">
        <v>21</v>
      </c>
      <c r="D2992" s="135" t="s">
        <v>1085</v>
      </c>
      <c r="E2992" s="156">
        <v>64890</v>
      </c>
      <c r="F2992" s="155" t="s">
        <v>642</v>
      </c>
      <c r="G2992" s="114" t="s">
        <v>1259</v>
      </c>
      <c r="H2992" s="133">
        <v>1</v>
      </c>
      <c r="I2992" s="155"/>
      <c r="J2992" s="112"/>
      <c r="K2992" s="112"/>
      <c r="L2992" s="133">
        <v>1</v>
      </c>
      <c r="M2992" s="134" t="s">
        <v>290</v>
      </c>
      <c r="N2992" s="184"/>
    </row>
    <row r="2993" spans="1:14" s="170" customFormat="1" ht="19.5" customHeight="1">
      <c r="A2993" s="106">
        <v>2988</v>
      </c>
      <c r="B2993" s="111" t="s">
        <v>3742</v>
      </c>
      <c r="C2993" s="146">
        <v>31</v>
      </c>
      <c r="D2993" s="135" t="s">
        <v>1085</v>
      </c>
      <c r="E2993" s="156">
        <v>64890</v>
      </c>
      <c r="F2993" s="155" t="s">
        <v>642</v>
      </c>
      <c r="G2993" s="114" t="s">
        <v>1259</v>
      </c>
      <c r="H2993" s="133">
        <v>1</v>
      </c>
      <c r="I2993" s="155"/>
      <c r="J2993" s="112"/>
      <c r="K2993" s="112"/>
      <c r="L2993" s="133">
        <v>1</v>
      </c>
      <c r="M2993" s="134" t="s">
        <v>290</v>
      </c>
      <c r="N2993" s="184"/>
    </row>
    <row r="2994" spans="1:14" s="170" customFormat="1" ht="19.5" customHeight="1">
      <c r="A2994" s="106">
        <v>2989</v>
      </c>
      <c r="B2994" s="111" t="s">
        <v>3743</v>
      </c>
      <c r="C2994" s="146">
        <v>56</v>
      </c>
      <c r="D2994" s="135" t="s">
        <v>1381</v>
      </c>
      <c r="E2994" s="156">
        <v>64890</v>
      </c>
      <c r="F2994" s="155" t="s">
        <v>642</v>
      </c>
      <c r="G2994" s="114" t="s">
        <v>1259</v>
      </c>
      <c r="H2994" s="133">
        <v>1</v>
      </c>
      <c r="I2994" s="155"/>
      <c r="J2994" s="112"/>
      <c r="K2994" s="112"/>
      <c r="L2994" s="133">
        <v>1</v>
      </c>
      <c r="M2994" s="134" t="s">
        <v>290</v>
      </c>
      <c r="N2994" s="184"/>
    </row>
    <row r="2995" spans="1:14" s="170" customFormat="1" ht="19.5" customHeight="1">
      <c r="A2995" s="106">
        <v>2990</v>
      </c>
      <c r="B2995" s="111" t="s">
        <v>3748</v>
      </c>
      <c r="C2995" s="146">
        <v>39</v>
      </c>
      <c r="D2995" s="135" t="s">
        <v>1594</v>
      </c>
      <c r="E2995" s="156">
        <v>64891</v>
      </c>
      <c r="F2995" s="155" t="s">
        <v>642</v>
      </c>
      <c r="G2995" s="114" t="s">
        <v>1259</v>
      </c>
      <c r="H2995" s="133">
        <v>1</v>
      </c>
      <c r="I2995" s="155"/>
      <c r="J2995" s="112"/>
      <c r="K2995" s="112"/>
      <c r="L2995" s="133">
        <v>1</v>
      </c>
      <c r="M2995" s="134" t="s">
        <v>290</v>
      </c>
      <c r="N2995" s="184"/>
    </row>
    <row r="2996" spans="1:14" s="170" customFormat="1" ht="19.5" customHeight="1">
      <c r="A2996" s="106">
        <v>2991</v>
      </c>
      <c r="B2996" s="111" t="s">
        <v>3749</v>
      </c>
      <c r="C2996" s="146">
        <v>42</v>
      </c>
      <c r="D2996" s="135" t="s">
        <v>535</v>
      </c>
      <c r="E2996" s="156">
        <v>64891</v>
      </c>
      <c r="F2996" s="155" t="s">
        <v>642</v>
      </c>
      <c r="G2996" s="114" t="s">
        <v>1259</v>
      </c>
      <c r="H2996" s="133">
        <v>1</v>
      </c>
      <c r="I2996" s="155"/>
      <c r="J2996" s="112"/>
      <c r="K2996" s="112"/>
      <c r="L2996" s="133">
        <v>1</v>
      </c>
      <c r="M2996" s="134" t="s">
        <v>290</v>
      </c>
      <c r="N2996" s="184"/>
    </row>
    <row r="2997" spans="1:14" s="170" customFormat="1" ht="19.5" customHeight="1">
      <c r="A2997" s="106">
        <v>2992</v>
      </c>
      <c r="B2997" s="111" t="s">
        <v>3750</v>
      </c>
      <c r="C2997" s="146">
        <v>48</v>
      </c>
      <c r="D2997" s="135" t="s">
        <v>1187</v>
      </c>
      <c r="E2997" s="156">
        <v>64891</v>
      </c>
      <c r="F2997" s="155" t="s">
        <v>642</v>
      </c>
      <c r="G2997" s="114" t="s">
        <v>1259</v>
      </c>
      <c r="H2997" s="133">
        <v>1</v>
      </c>
      <c r="I2997" s="155"/>
      <c r="J2997" s="112"/>
      <c r="K2997" s="112"/>
      <c r="L2997" s="133">
        <v>1</v>
      </c>
      <c r="M2997" s="134" t="s">
        <v>290</v>
      </c>
      <c r="N2997" s="184"/>
    </row>
    <row r="2998" spans="1:14" s="170" customFormat="1" ht="19.5" customHeight="1">
      <c r="A2998" s="106">
        <v>2993</v>
      </c>
      <c r="B2998" s="111" t="s">
        <v>3751</v>
      </c>
      <c r="C2998" s="146">
        <v>67</v>
      </c>
      <c r="D2998" s="135" t="s">
        <v>861</v>
      </c>
      <c r="E2998" s="156">
        <v>64891</v>
      </c>
      <c r="F2998" s="155" t="s">
        <v>642</v>
      </c>
      <c r="G2998" s="114" t="s">
        <v>1259</v>
      </c>
      <c r="H2998" s="133">
        <v>1</v>
      </c>
      <c r="I2998" s="155"/>
      <c r="J2998" s="112"/>
      <c r="K2998" s="112"/>
      <c r="L2998" s="133">
        <v>1</v>
      </c>
      <c r="M2998" s="134" t="s">
        <v>290</v>
      </c>
      <c r="N2998" s="184"/>
    </row>
    <row r="2999" spans="1:14" s="170" customFormat="1" ht="19.5" customHeight="1">
      <c r="A2999" s="106">
        <v>2994</v>
      </c>
      <c r="B2999" s="111" t="s">
        <v>3752</v>
      </c>
      <c r="C2999" s="146">
        <v>33</v>
      </c>
      <c r="D2999" s="135" t="s">
        <v>1029</v>
      </c>
      <c r="E2999" s="156">
        <v>64891</v>
      </c>
      <c r="F2999" s="155" t="s">
        <v>642</v>
      </c>
      <c r="G2999" s="114" t="s">
        <v>1259</v>
      </c>
      <c r="H2999" s="133">
        <v>1</v>
      </c>
      <c r="I2999" s="155"/>
      <c r="J2999" s="112"/>
      <c r="K2999" s="112"/>
      <c r="L2999" s="133">
        <v>1</v>
      </c>
      <c r="M2999" s="134" t="s">
        <v>290</v>
      </c>
      <c r="N2999" s="184"/>
    </row>
    <row r="3000" spans="1:14" s="170" customFormat="1" ht="19.5" customHeight="1">
      <c r="A3000" s="106">
        <v>2995</v>
      </c>
      <c r="B3000" s="111" t="s">
        <v>3753</v>
      </c>
      <c r="C3000" s="146">
        <v>34</v>
      </c>
      <c r="D3000" s="135" t="s">
        <v>535</v>
      </c>
      <c r="E3000" s="156">
        <v>64891</v>
      </c>
      <c r="F3000" s="155" t="s">
        <v>642</v>
      </c>
      <c r="G3000" s="114" t="s">
        <v>1259</v>
      </c>
      <c r="H3000" s="133">
        <v>1</v>
      </c>
      <c r="I3000" s="155"/>
      <c r="J3000" s="112"/>
      <c r="K3000" s="112"/>
      <c r="L3000" s="133">
        <v>1</v>
      </c>
      <c r="M3000" s="134" t="s">
        <v>290</v>
      </c>
      <c r="N3000" s="184"/>
    </row>
    <row r="3001" spans="1:14" s="170" customFormat="1" ht="19.5" customHeight="1">
      <c r="A3001" s="106">
        <v>2996</v>
      </c>
      <c r="B3001" s="111" t="s">
        <v>3754</v>
      </c>
      <c r="C3001" s="146">
        <v>48</v>
      </c>
      <c r="D3001" s="135" t="s">
        <v>535</v>
      </c>
      <c r="E3001" s="156">
        <v>64891</v>
      </c>
      <c r="F3001" s="155" t="s">
        <v>642</v>
      </c>
      <c r="G3001" s="114" t="s">
        <v>1259</v>
      </c>
      <c r="H3001" s="133">
        <v>1</v>
      </c>
      <c r="I3001" s="155"/>
      <c r="J3001" s="112"/>
      <c r="K3001" s="112"/>
      <c r="L3001" s="133">
        <v>1</v>
      </c>
      <c r="M3001" s="134" t="s">
        <v>290</v>
      </c>
      <c r="N3001" s="184"/>
    </row>
    <row r="3002" spans="1:14" s="170" customFormat="1" ht="19.5" customHeight="1">
      <c r="A3002" s="106">
        <v>2997</v>
      </c>
      <c r="B3002" s="111" t="s">
        <v>3755</v>
      </c>
      <c r="C3002" s="146">
        <v>55</v>
      </c>
      <c r="D3002" s="135" t="s">
        <v>3756</v>
      </c>
      <c r="E3002" s="156">
        <v>64891</v>
      </c>
      <c r="F3002" s="155" t="s">
        <v>642</v>
      </c>
      <c r="G3002" s="114" t="s">
        <v>1259</v>
      </c>
      <c r="H3002" s="133">
        <v>1</v>
      </c>
      <c r="I3002" s="155"/>
      <c r="J3002" s="112"/>
      <c r="K3002" s="112"/>
      <c r="L3002" s="133">
        <v>1</v>
      </c>
      <c r="M3002" s="134" t="s">
        <v>290</v>
      </c>
      <c r="N3002" s="184"/>
    </row>
    <row r="3003" spans="1:14" s="170" customFormat="1" ht="19.5" customHeight="1">
      <c r="A3003" s="106">
        <v>2998</v>
      </c>
      <c r="B3003" s="111" t="s">
        <v>3757</v>
      </c>
      <c r="C3003" s="146">
        <v>40</v>
      </c>
      <c r="D3003" s="135" t="s">
        <v>3758</v>
      </c>
      <c r="E3003" s="156">
        <v>64891</v>
      </c>
      <c r="F3003" s="155" t="s">
        <v>642</v>
      </c>
      <c r="G3003" s="114" t="s">
        <v>1259</v>
      </c>
      <c r="H3003" s="133">
        <v>1</v>
      </c>
      <c r="I3003" s="155"/>
      <c r="J3003" s="112"/>
      <c r="K3003" s="112"/>
      <c r="L3003" s="133">
        <v>1</v>
      </c>
      <c r="M3003" s="134" t="s">
        <v>290</v>
      </c>
      <c r="N3003" s="184"/>
    </row>
    <row r="3004" spans="1:14" s="170" customFormat="1" ht="19.5" customHeight="1">
      <c r="A3004" s="106">
        <v>2999</v>
      </c>
      <c r="B3004" s="111" t="s">
        <v>3759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12"/>
      <c r="L3004" s="133">
        <v>1</v>
      </c>
      <c r="M3004" s="134" t="s">
        <v>290</v>
      </c>
      <c r="N3004" s="184"/>
    </row>
    <row r="3005" spans="1:14" s="170" customFormat="1" ht="19.5" customHeight="1">
      <c r="A3005" s="106">
        <v>3000</v>
      </c>
      <c r="B3005" s="111" t="s">
        <v>3763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/>
      <c r="L3005" s="133">
        <v>1</v>
      </c>
      <c r="M3005" s="134" t="s">
        <v>290</v>
      </c>
      <c r="N3005" s="184"/>
    </row>
    <row r="3006" spans="1:14" s="170" customFormat="1" ht="19.5" customHeight="1">
      <c r="A3006" s="106">
        <v>3001</v>
      </c>
      <c r="B3006" s="111" t="s">
        <v>3764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/>
      <c r="L3006" s="133">
        <v>1</v>
      </c>
      <c r="M3006" s="134" t="s">
        <v>290</v>
      </c>
      <c r="N3006" s="184"/>
    </row>
    <row r="3007" spans="1:14" s="170" customFormat="1" ht="19.5" customHeight="1">
      <c r="A3007" s="106">
        <v>3002</v>
      </c>
      <c r="B3007" s="111" t="s">
        <v>3765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/>
      <c r="L3007" s="133">
        <v>1</v>
      </c>
      <c r="M3007" s="134" t="s">
        <v>290</v>
      </c>
      <c r="N3007" s="184"/>
    </row>
    <row r="3008" spans="1:14" s="170" customFormat="1" ht="19.5" customHeight="1">
      <c r="A3008" s="106">
        <v>3003</v>
      </c>
      <c r="B3008" s="111" t="s">
        <v>3766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/>
      <c r="L3008" s="133">
        <v>1</v>
      </c>
      <c r="M3008" s="134" t="s">
        <v>290</v>
      </c>
      <c r="N3008" s="184"/>
    </row>
    <row r="3009" spans="1:14" s="170" customFormat="1" ht="19.5" customHeight="1">
      <c r="A3009" s="106">
        <v>3004</v>
      </c>
      <c r="B3009" s="111" t="s">
        <v>3767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/>
      <c r="L3009" s="133">
        <v>1</v>
      </c>
      <c r="M3009" s="134" t="s">
        <v>290</v>
      </c>
      <c r="N3009" s="184"/>
    </row>
    <row r="3010" spans="1:14" s="170" customFormat="1" ht="19.5" customHeight="1">
      <c r="A3010" s="106">
        <v>3005</v>
      </c>
      <c r="B3010" s="111" t="s">
        <v>3768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/>
      <c r="L3010" s="133">
        <v>1</v>
      </c>
      <c r="M3010" s="134" t="s">
        <v>290</v>
      </c>
      <c r="N3010" s="184"/>
    </row>
    <row r="3011" spans="1:14" s="170" customFormat="1" ht="19.5" customHeight="1">
      <c r="A3011" s="106">
        <v>3006</v>
      </c>
      <c r="B3011" s="111" t="s">
        <v>3769</v>
      </c>
      <c r="C3011" s="146">
        <v>29</v>
      </c>
      <c r="D3011" s="135" t="s">
        <v>1256</v>
      </c>
      <c r="E3011" s="156">
        <v>64898</v>
      </c>
      <c r="F3011" s="155" t="s">
        <v>642</v>
      </c>
      <c r="G3011" s="114" t="s">
        <v>1259</v>
      </c>
      <c r="H3011" s="133">
        <v>1</v>
      </c>
      <c r="I3011" s="155"/>
      <c r="J3011" s="112"/>
      <c r="K3011" s="112"/>
      <c r="L3011" s="133">
        <v>1</v>
      </c>
      <c r="M3011" s="134" t="s">
        <v>290</v>
      </c>
      <c r="N3011" s="184"/>
    </row>
    <row r="3012" spans="1:14" s="170" customFormat="1" ht="19.5" customHeight="1">
      <c r="A3012" s="106">
        <v>3007</v>
      </c>
      <c r="B3012" s="111" t="s">
        <v>3771</v>
      </c>
      <c r="C3012" s="146">
        <v>61</v>
      </c>
      <c r="D3012" s="135" t="s">
        <v>1116</v>
      </c>
      <c r="E3012" s="156">
        <v>64898</v>
      </c>
      <c r="F3012" s="155" t="s">
        <v>642</v>
      </c>
      <c r="G3012" s="114" t="s">
        <v>2359</v>
      </c>
      <c r="H3012" s="133">
        <v>1</v>
      </c>
      <c r="I3012" s="155"/>
      <c r="J3012" s="112"/>
      <c r="K3012" s="112"/>
      <c r="L3012" s="133">
        <v>1</v>
      </c>
      <c r="M3012" s="134" t="s">
        <v>290</v>
      </c>
      <c r="N3012" s="184"/>
    </row>
    <row r="3013" spans="1:14" s="170" customFormat="1" ht="19.5" customHeight="1">
      <c r="A3013" s="106">
        <v>3008</v>
      </c>
      <c r="B3013" s="111" t="s">
        <v>3770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/>
      <c r="B3014" s="105"/>
      <c r="C3014" s="312"/>
      <c r="D3014" s="312"/>
      <c r="E3014" s="312"/>
      <c r="F3014" s="312"/>
      <c r="G3014" s="313"/>
      <c r="H3014" s="147">
        <f>SUBTOTAL(109,H6:H3013)</f>
        <v>3008</v>
      </c>
      <c r="I3014" s="147">
        <f>SUBTOTAL(109,I6:I3013)</f>
        <v>0</v>
      </c>
      <c r="J3014" s="147">
        <f>SUBTOTAL(109,J6:J3013)</f>
        <v>19</v>
      </c>
      <c r="K3014" s="147">
        <f>SUBTOTAL(109,K6:K3013)</f>
        <v>2816</v>
      </c>
      <c r="L3014" s="147">
        <f>SUBTOTAL(109,L6:L3013)</f>
        <v>173</v>
      </c>
      <c r="M3014" s="147"/>
      <c r="N3014" s="130"/>
    </row>
  </sheetData>
  <mergeCells count="17"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4"/>
  <sheetViews>
    <sheetView workbookViewId="0">
      <pane ySplit="1" topLeftCell="A5" activePane="bottomLeft" state="frozen"/>
      <selection pane="bottomLeft" activeCell="X12" sqref="X12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70" t="s">
        <v>24</v>
      </c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Z1"/>
    </row>
    <row r="2" spans="1:28" ht="23.25" customHeight="1">
      <c r="A2" s="178"/>
      <c r="B2" s="471" t="s">
        <v>1176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185"/>
    </row>
    <row r="3" spans="1:28" ht="23.25" customHeight="1">
      <c r="A3" s="177"/>
      <c r="B3" s="472" t="s">
        <v>3762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185"/>
    </row>
    <row r="4" spans="1:28" s="183" customFormat="1" ht="48" customHeight="1">
      <c r="A4" s="473" t="s">
        <v>1155</v>
      </c>
      <c r="B4" s="460" t="s">
        <v>1156</v>
      </c>
      <c r="C4" s="477" t="s">
        <v>1690</v>
      </c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9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74"/>
      <c r="B5" s="476"/>
      <c r="C5" s="480" t="s">
        <v>1157</v>
      </c>
      <c r="D5" s="480"/>
      <c r="E5" s="462" t="s">
        <v>1158</v>
      </c>
      <c r="F5" s="462"/>
      <c r="G5" s="462" t="s">
        <v>1159</v>
      </c>
      <c r="H5" s="462"/>
      <c r="I5" s="462" t="s">
        <v>1160</v>
      </c>
      <c r="J5" s="462"/>
      <c r="K5" s="462" t="s">
        <v>1161</v>
      </c>
      <c r="L5" s="462"/>
      <c r="M5" s="462" t="s">
        <v>1162</v>
      </c>
      <c r="N5" s="462"/>
      <c r="O5" s="462" t="s">
        <v>1163</v>
      </c>
      <c r="P5" s="462"/>
      <c r="Q5" s="462" t="s">
        <v>1164</v>
      </c>
      <c r="R5" s="462"/>
      <c r="S5" s="463" t="s">
        <v>15</v>
      </c>
      <c r="T5" s="463" t="s">
        <v>13</v>
      </c>
      <c r="U5" s="462" t="s">
        <v>1165</v>
      </c>
      <c r="V5" s="465" t="s">
        <v>1691</v>
      </c>
      <c r="W5" s="465" t="s">
        <v>1692</v>
      </c>
      <c r="X5" s="465" t="s">
        <v>1693</v>
      </c>
      <c r="Y5" s="462" t="s">
        <v>1166</v>
      </c>
      <c r="Z5" s="460" t="s">
        <v>1167</v>
      </c>
      <c r="AA5" s="460" t="s">
        <v>1694</v>
      </c>
      <c r="AB5" s="466" t="s">
        <v>1695</v>
      </c>
    </row>
    <row r="6" spans="1:28" ht="30" customHeight="1">
      <c r="A6" s="475"/>
      <c r="B6" s="461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4"/>
      <c r="T6" s="464"/>
      <c r="U6" s="462"/>
      <c r="V6" s="465"/>
      <c r="W6" s="465"/>
      <c r="X6" s="465"/>
      <c r="Y6" s="462"/>
      <c r="Z6" s="461"/>
      <c r="AA6" s="461"/>
      <c r="AB6" s="467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407</v>
      </c>
      <c r="F7" s="191">
        <v>181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550</v>
      </c>
      <c r="T7" s="192">
        <f>D7+F7+H7+J7+L7+N7+P7+R7</f>
        <v>203</v>
      </c>
      <c r="U7" s="192">
        <f>S7+T7</f>
        <v>753</v>
      </c>
      <c r="V7" s="191">
        <v>1</v>
      </c>
      <c r="W7" s="191">
        <v>501</v>
      </c>
      <c r="X7" s="191">
        <f>V7+W7</f>
        <v>502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37</v>
      </c>
      <c r="E8" s="191">
        <v>649</v>
      </c>
      <c r="F8" s="191">
        <v>345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903</v>
      </c>
      <c r="T8" s="192">
        <f t="shared" si="0"/>
        <v>398</v>
      </c>
      <c r="U8" s="192">
        <f t="shared" ref="U8:U16" si="1">S8+T8</f>
        <v>1301</v>
      </c>
      <c r="V8" s="191">
        <v>6</v>
      </c>
      <c r="W8" s="191">
        <v>945</v>
      </c>
      <c r="X8" s="191">
        <f t="shared" ref="X8:X16" si="2">V8+W8</f>
        <v>951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1</v>
      </c>
      <c r="W10" s="191">
        <v>26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30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71</v>
      </c>
      <c r="T12" s="192">
        <f t="shared" si="0"/>
        <v>14</v>
      </c>
      <c r="U12" s="192">
        <f t="shared" si="1"/>
        <v>85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22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73</v>
      </c>
      <c r="T16" s="192">
        <f t="shared" si="0"/>
        <v>12</v>
      </c>
      <c r="U16" s="192">
        <f t="shared" si="1"/>
        <v>85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8" t="s">
        <v>1175</v>
      </c>
      <c r="B17" s="469"/>
      <c r="C17" s="194">
        <f t="shared" ref="C17:X17" si="3">SUM(C7:C16)</f>
        <v>602</v>
      </c>
      <c r="D17" s="194">
        <f t="shared" si="3"/>
        <v>114</v>
      </c>
      <c r="E17" s="194">
        <f t="shared" si="3"/>
        <v>1430</v>
      </c>
      <c r="F17" s="194">
        <f t="shared" si="3"/>
        <v>649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2212</v>
      </c>
      <c r="T17" s="194">
        <f t="shared" si="3"/>
        <v>796</v>
      </c>
      <c r="U17" s="194">
        <f t="shared" si="3"/>
        <v>3008</v>
      </c>
      <c r="V17" s="194">
        <f>SUM(V7:V16)</f>
        <v>8</v>
      </c>
      <c r="W17" s="194">
        <f t="shared" si="3"/>
        <v>1900</v>
      </c>
      <c r="X17" s="194">
        <f t="shared" si="3"/>
        <v>1908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59" t="s">
        <v>1699</v>
      </c>
      <c r="C19" s="459"/>
      <c r="D19" s="459"/>
      <c r="E19" s="195">
        <v>74</v>
      </c>
      <c r="Z19"/>
    </row>
    <row r="20" spans="1:28">
      <c r="A20" s="195">
        <v>2</v>
      </c>
      <c r="B20" s="459" t="s">
        <v>1700</v>
      </c>
      <c r="C20" s="459"/>
      <c r="D20" s="459"/>
      <c r="E20" s="195">
        <v>14</v>
      </c>
      <c r="Z20"/>
    </row>
    <row r="21" spans="1:28">
      <c r="A21" s="195">
        <v>3</v>
      </c>
      <c r="B21" s="459" t="s">
        <v>2663</v>
      </c>
      <c r="C21" s="459"/>
      <c r="D21" s="459"/>
      <c r="E21" s="195">
        <v>1</v>
      </c>
      <c r="Z21"/>
    </row>
    <row r="22" spans="1:28">
      <c r="A22" s="195">
        <v>4</v>
      </c>
      <c r="B22" s="459" t="s">
        <v>1701</v>
      </c>
      <c r="C22" s="459"/>
      <c r="D22" s="459"/>
      <c r="E22" s="195">
        <v>4</v>
      </c>
      <c r="Z22"/>
    </row>
    <row r="23" spans="1:28">
      <c r="A23" s="195">
        <v>5</v>
      </c>
      <c r="B23" s="459" t="s">
        <v>1702</v>
      </c>
      <c r="C23" s="459"/>
      <c r="D23" s="459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9"/>
  <sheetViews>
    <sheetView topLeftCell="A41" workbookViewId="0">
      <selection activeCell="J47" sqref="J47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54" t="s">
        <v>893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</row>
    <row r="2" spans="1:16" ht="26.25">
      <c r="B2" s="455" t="s">
        <v>894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</row>
    <row r="3" spans="1:16" ht="24.75">
      <c r="B3" s="456" t="s">
        <v>2972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3745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8" t="s">
        <v>3746</v>
      </c>
      <c r="J47" s="319" t="s">
        <v>3747</v>
      </c>
    </row>
    <row r="48" spans="1:10" ht="24.75">
      <c r="A48" s="481" t="s">
        <v>14</v>
      </c>
      <c r="B48" s="482"/>
      <c r="C48" s="482"/>
      <c r="D48" s="482"/>
      <c r="E48" s="483"/>
      <c r="F48" s="266">
        <f>SUM(F5:F47)</f>
        <v>43</v>
      </c>
      <c r="G48" s="484"/>
      <c r="H48" s="485"/>
      <c r="I48" s="485"/>
      <c r="J48" s="486"/>
    </row>
    <row r="49" spans="7:8" ht="17.25">
      <c r="G49" s="273"/>
      <c r="H49" s="273"/>
    </row>
  </sheetData>
  <mergeCells count="5">
    <mergeCell ref="B1:P1"/>
    <mergeCell ref="B2:P2"/>
    <mergeCell ref="B3:P3"/>
    <mergeCell ref="A48:E48"/>
    <mergeCell ref="G48:J4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L19"/>
  <sheetViews>
    <sheetView topLeftCell="A8" workbookViewId="0">
      <selection activeCell="G16" sqref="G16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7" t="s">
        <v>2865</v>
      </c>
      <c r="C3" s="487"/>
      <c r="D3" s="487"/>
      <c r="E3" s="487"/>
      <c r="F3" s="487"/>
      <c r="H3" s="492" t="s">
        <v>2865</v>
      </c>
      <c r="I3" s="492"/>
      <c r="J3" s="492"/>
      <c r="K3" s="492"/>
      <c r="L3" s="492"/>
    </row>
    <row r="4" spans="2:12">
      <c r="B4" s="488" t="s">
        <v>2866</v>
      </c>
      <c r="C4" s="488"/>
      <c r="D4" s="488"/>
      <c r="E4" s="488"/>
      <c r="F4" s="488"/>
      <c r="H4" s="230"/>
      <c r="I4" s="230"/>
      <c r="J4" s="230" t="s">
        <v>3301</v>
      </c>
      <c r="K4" s="230"/>
      <c r="L4" s="230"/>
    </row>
    <row r="5" spans="2:12">
      <c r="B5" s="489" t="s">
        <v>2867</v>
      </c>
      <c r="C5" s="489"/>
      <c r="D5" s="489"/>
      <c r="E5" s="489"/>
      <c r="F5" s="489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10</v>
      </c>
      <c r="H14" s="304">
        <v>8</v>
      </c>
      <c r="I14" s="304" t="s">
        <v>2860</v>
      </c>
      <c r="J14" s="304">
        <v>0</v>
      </c>
      <c r="K14" s="304"/>
      <c r="L14" s="304">
        <f t="shared" si="0"/>
        <v>0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90" t="s">
        <v>30</v>
      </c>
      <c r="C19" s="491"/>
      <c r="D19" s="257"/>
      <c r="E19" s="257"/>
      <c r="F19" s="257">
        <f>SUM(F7:F18)</f>
        <v>3008</v>
      </c>
      <c r="H19" s="493" t="s">
        <v>30</v>
      </c>
      <c r="I19" s="494"/>
      <c r="J19" s="304">
        <f>SUM(J7:J18)</f>
        <v>35</v>
      </c>
      <c r="K19" s="304">
        <f t="shared" ref="K19:L19" si="1">SUM(K7:K18)</f>
        <v>8</v>
      </c>
      <c r="L19" s="304">
        <f t="shared" si="1"/>
        <v>43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user</cp:lastModifiedBy>
  <cp:lastPrinted>2020-12-12T08:39:44Z</cp:lastPrinted>
  <dcterms:created xsi:type="dcterms:W3CDTF">2020-03-25T07:02:21Z</dcterms:created>
  <dcterms:modified xsi:type="dcterms:W3CDTF">2020-12-20T06:17:59Z</dcterms:modified>
</cp:coreProperties>
</file>