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Name'!$B$4:$N$3034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L235" i="28"/>
  <c r="H235" i="28"/>
  <c r="L234" i="28"/>
  <c r="H234" i="28"/>
  <c r="H233" i="28"/>
  <c r="L233" i="28" s="1"/>
  <c r="H232" i="28"/>
  <c r="L232" i="28" s="1"/>
  <c r="L231" i="28"/>
  <c r="H231" i="28"/>
  <c r="L230" i="28"/>
  <c r="H230" i="28"/>
  <c r="H229" i="28"/>
  <c r="H239" i="28" s="1"/>
  <c r="L229" i="28" l="1"/>
  <c r="L239" i="28" s="1"/>
  <c r="Q237" i="28"/>
  <c r="V17" i="40" l="1"/>
  <c r="I3035" i="35" l="1"/>
  <c r="J3035" i="35"/>
  <c r="K3035" i="35"/>
  <c r="L3035" i="35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H3035" i="35" l="1"/>
  <c r="F48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<sst xmlns="http://schemas.openxmlformats.org/spreadsheetml/2006/main" count="16236" uniqueCount="3794">
  <si>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</si>
  <si>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</si>
  <si>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</si>
  <si>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</si>
  <si>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</si>
  <si>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</si>
  <si>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</si>
  <si>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</si>
  <si>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</si>
  <si>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</si>
  <si>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</si>
  <si>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</si>
  <si>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</si>
  <si>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</si>
  <si>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</si>
  <si>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</si>
  <si>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</si>
  <si>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</si>
  <si>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</si>
  <si>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</si>
  <si>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</si>
  <si>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</si>
  <si>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</si>
  <si>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</si>
  <si>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</si>
  <si>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</si>
  <si>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</si>
  <si>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</si>
  <si>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</si>
  <si>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</si>
  <si>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</si>
  <si>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</si>
  <si>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</si>
  <si>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</si>
  <si>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</si>
  <si>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</si>
  <si>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</si>
  <si>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</si>
  <si>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</si>
  <si>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</si>
  <si>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</si>
  <si>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</si>
  <si>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</si>
  <si>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</si>
  <si>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</si>
  <si>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</si>
  <si>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</si>
  <si>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</si>
  <si>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</si>
  <si>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</si>
  <si>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</si>
  <si>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</si>
  <si>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</si>
  <si>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</si>
  <si>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</si>
  <si>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</si>
  <si>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</si>
  <si>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</si>
  <si>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</si>
  <si>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</si>
  <si>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</si>
  <si>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</si>
  <si>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</si>
  <si>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</si>
  <si>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</si>
  <si>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</si>
  <si>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</si>
  <si>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</si>
  <si>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</si>
  <si>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</si>
  <si>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</si>
  <si>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</si>
  <si>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</si>
  <si>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</si>
  <si>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</si>
  <si>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</si>
  <si>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</si>
  <si>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</si>
  <si>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</si>
  <si>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</si>
  <si>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</si>
  <si>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</si>
  <si>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</si>
  <si>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</si>
  <si>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</si>
  <si>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</si>
  <si>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</si>
  <si>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</si>
  <si>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</si>
  <si>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</si>
  <si>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</si>
  <si>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</si>
  <si>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</si>
  <si>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</si>
  <si>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</si>
  <si>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</si>
  <si>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</si>
  <si>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</si>
  <si>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</si>
  <si>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</si>
  <si>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</si>
  <si>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</si>
  <si>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</si>
  <si>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</si>
  <si>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</si>
  <si>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</si>
  <si>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</si>
  <si>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</si>
  <si>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</si>
  <si>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</si>
  <si>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</si>
  <si>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</si>
  <si>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</si>
  <si>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</si>
  <si>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</si>
  <si>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</si>
  <si>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</si>
  <si>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</si>
  <si>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</si>
  <si>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</si>
  <si>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</si>
  <si>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</si>
  <si>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</si>
  <si>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</si>
  <si>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</si>
  <si>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</si>
  <si>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</si>
  <si>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</si>
  <si>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</si>
  <si>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</si>
  <si>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</si>
  <si>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</si>
  <si>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</si>
  <si>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</si>
  <si>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</si>
  <si>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</si>
  <si>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</si>
  <si>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</si>
  <si>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</si>
  <si>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</si>
  <si>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</si>
  <si>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</si>
  <si>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</si>
  <si>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</si>
  <si>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</si>
  <si>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</si>
  <si>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</si>
  <si>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</si>
  <si>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</si>
  <si>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</si>
  <si>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</si>
  <si>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</si>
  <si>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</si>
  <si>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</si>
  <si>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</si>
  <si>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</si>
  <si>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</si>
  <si>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</si>
  <si>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</si>
  <si>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</si>
  <si>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</si>
  <si>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</si>
  <si>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</si>
  <si>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</si>
  <si>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</si>
  <si>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</si>
  <si>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</si>
  <si>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</si>
  <si>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</si>
  <si>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</si>
  <si>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</si>
  <si>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</si>
  <si>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</si>
  <si>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</si>
  <si>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</si>
  <si>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</si>
  <si>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</si>
  <si>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</si>
  <si>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</si>
  <si>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</si>
  <si>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</si>
  <si>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</si>
  <si>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</si>
  <si>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</si>
  <si>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</si>
  <si>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</si>
  <si>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</si>
  <si>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</si>
  <si>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</si>
  <si>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</si>
  <si>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</si>
  <si>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</si>
  <si>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</si>
  <si>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</si>
  <si>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</si>
  <si>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</si>
  <si>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</si>
  <si>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</si>
  <si>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</si>
  <si>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</si>
  <si>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</si>
  <si>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</si>
  <si>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</si>
  <si>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</si>
  <si>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</si>
  <si>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</si>
  <si>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</si>
  <si>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</si>
  <si>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</si>
  <si>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</si>
  <si>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</si>
  <si>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</si>
  <si>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</si>
  <si>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</si>
  <si>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</si>
  <si>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</si>
  <si>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</si>
  <si>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</si>
  <si>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</si>
  <si>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</si>
  <si>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</si>
  <si>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</si>
  <si>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</si>
  <si>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</si>
  <si>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</si>
  <si>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</si>
  <si>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</si>
  <si>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</si>
  <si>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</si>
  <si>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</si>
  <si>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</si>
  <si>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</si>
  <si>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</si>
  <si>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</si>
  <si>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</si>
  <si>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</si>
  <si>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</si>
  <si>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</si>
  <si>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</si>
  <si>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</si>
  <si>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</si>
  <si>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</si>
  <si>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</si>
  <si>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</si>
  <si>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</si>
  <si>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</si>
  <si>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</si>
  <si>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</si>
  <si>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</si>
  <si>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</si>
  <si>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</si>
  <si>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</si>
  <si>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</si>
  <si>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</si>
  <si>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</si>
  <si>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</si>
  <si>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</si>
  <si>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</si>
  <si>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</si>
  <si>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</si>
  <si>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</si>
  <si>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</si>
  <si>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</si>
  <si>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</si>
  <si>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</si>
  <si>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</si>
  <si>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</si>
  <si>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</si>
  <si>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</si>
  <si>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</si>
  <si>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</si>
  <si>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</si>
  <si>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</si>
  <si>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</si>
  <si>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</si>
  <si>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</si>
  <si>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</si>
  <si>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</si>
  <si>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</si>
  <si>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</si>
  <si>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</si>
  <si>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</si>
  <si>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</si>
  <si>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</si>
  <si>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</si>
  <si>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</si>
  <si>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</si>
  <si>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</si>
  <si>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</si>
  <si>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</si>
  <si>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</si>
  <si>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</si>
  <si>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</si>
  <si>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</si>
  <si>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</si>
  <si>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</si>
  <si>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</si>
  <si>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</si>
  <si>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</si>
  <si>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</si>
  <si>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</si>
  <si>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</si>
  <si>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</si>
  <si>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</si>
  <si>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</si>
  <si>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</si>
  <si>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</si>
  <si>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</si>
  <si>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</si>
  <si>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</si>
  <si>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</si>
  <si>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</si>
  <si>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</si>
  <si>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</si>
  <si>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</si>
  <si>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</si>
  <si>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</si>
  <si>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</si>
  <si>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</si>
  <si>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</si>
  <si>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</si>
  <si>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</si>
  <si>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</si>
  <si>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</si>
  <si>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</si>
  <si>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</si>
  <si>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</si>
  <si>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</si>
  <si>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</si>
  <si>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</si>
  <si>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</si>
  <si>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</si>
  <si>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</si>
  <si>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</si>
  <si>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</si>
  <si>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</si>
  <si>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</si>
  <si>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</si>
  <si>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</si>
  <si>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</si>
  <si>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</si>
  <si>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</si>
  <si>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</si>
  <si>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</si>
  <si>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</si>
  <si>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</si>
  <si>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</si>
  <si>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</si>
  <si>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</si>
  <si>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</si>
  <si>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</si>
  <si>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</si>
  <si>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</si>
  <si>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</si>
  <si>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</si>
  <si>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</si>
  <si>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</si>
  <si>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</si>
  <si>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</si>
  <si>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</si>
  <si>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</si>
  <si>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</si>
  <si>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</si>
  <si>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</si>
  <si>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</si>
  <si>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</si>
  <si>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</si>
  <si>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</si>
  <si>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</si>
  <si>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</si>
  <si>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</si>
  <si>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</si>
  <si>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</si>
  <si>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</si>
  <si>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</si>
  <si>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</si>
  <si>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</si>
  <si>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</si>
  <si>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</si>
  <si>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</si>
  <si>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</si>
  <si>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</si>
  <si>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</si>
  <si>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</si>
  <si>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</si>
  <si>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</si>
  <si>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</si>
  <si>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</si>
  <si>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</si>
  <si>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</si>
  <si>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</si>
  <si>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</si>
  <si>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</si>
  <si>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</si>
  <si>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</si>
  <si>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</si>
  <si>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</si>
  <si>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</si>
  <si>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</si>
  <si>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</si>
  <si>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</si>
  <si>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</si>
  <si>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</si>
  <si>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</si>
  <si>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</si>
  <si>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</si>
  <si>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</si>
  <si>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</si>
  <si>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</si>
  <si>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</si>
  <si>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</si>
  <si>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</si>
  <si>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</si>
  <si>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</si>
  <si>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</si>
  <si>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</si>
  <si>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</si>
  <si>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</si>
  <si>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</si>
  <si>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</si>
  <si>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</si>
  <si>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</si>
  <si>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</si>
  <si>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</si>
  <si>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</si>
  <si>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</si>
  <si>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</si>
  <si>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</si>
  <si>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</si>
  <si>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</si>
  <si>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</si>
  <si>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</si>
  <si>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</si>
  <si>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</si>
  <si>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</si>
  <si>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</si>
  <si>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</si>
  <si>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</si>
  <si>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</si>
  <si>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</si>
  <si>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</si>
  <si>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</si>
  <si>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</si>
  <si>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</si>
  <si>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</si>
  <si>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</si>
  <si>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</si>
  <si>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</si>
  <si>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</si>
  <si>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</si>
  <si>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</si>
  <si>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</si>
  <si>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</si>
  <si>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</si>
  <si>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</si>
  <si>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</si>
  <si>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</si>
  <si>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</si>
  <si>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</si>
  <si>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</si>
  <si>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</si>
  <si>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</si>
  <si>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</si>
  <si>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</si>
  <si>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</si>
  <si>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</si>
  <si>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</si>
  <si>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</si>
  <si>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</si>
  <si>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</si>
  <si>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</si>
  <si>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</si>
  <si>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</si>
  <si>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</si>
  <si>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</si>
  <si>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</si>
  <si>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</si>
  <si>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</si>
  <si>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</si>
  <si>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</si>
  <si>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</si>
  <si>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</si>
  <si>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</si>
  <si>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</si>
  <si>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</si>
  <si>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</si>
  <si>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</si>
  <si>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</si>
  <si>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</si>
  <si>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</si>
  <si>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</si>
  <si>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</si>
  <si>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</si>
  <si>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</si>
  <si>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</si>
  <si>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</si>
  <si>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</si>
  <si>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</si>
  <si>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</si>
  <si>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</si>
  <si>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</si>
  <si>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</si>
  <si>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</si>
  <si>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</si>
  <si>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</si>
  <si>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</si>
  <si>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</si>
  <si>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</si>
  <si>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</si>
  <si>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</si>
  <si>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</si>
  <si>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</si>
  <si>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</si>
  <si>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</si>
  <si>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</si>
  <si>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</si>
  <si>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</si>
  <si>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</si>
  <si>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</si>
  <si>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</si>
  <si>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</si>
  <si>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</si>
  <si>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</si>
  <si>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</si>
  <si>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</si>
  <si>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</si>
  <si>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</si>
  <si>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</si>
  <si>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</si>
  <si>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</si>
  <si>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</si>
  <si>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</si>
  <si>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</si>
  <si>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</si>
  <si>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</si>
  <si>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</si>
  <si>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</si>
  <si>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</si>
  <si>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</si>
  <si>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</si>
  <si>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</si>
  <si>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</si>
  <si>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</si>
  <si>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</si>
  <si>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</si>
  <si>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</si>
  <si>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</si>
  <si>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</si>
  <si>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</si>
  <si>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</si>
  <si>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</si>
  <si>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</si>
  <si>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</si>
  <si>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</si>
  <si>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</si>
  <si>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</si>
  <si>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</si>
  <si>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</si>
  <si>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</si>
  <si>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</si>
  <si>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</si>
  <si>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</si>
  <si>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</si>
  <si>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</si>
  <si>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</si>
  <si>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</si>
  <si>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</si>
  <si>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</si>
  <si>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</si>
  <si>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</si>
  <si>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</si>
  <si>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</si>
  <si>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</si>
  <si>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</si>
  <si>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</si>
  <si>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</si>
  <si>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</si>
  <si>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</si>
  <si>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</si>
  <si>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</si>
  <si>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</si>
  <si>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</si>
  <si>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</si>
  <si>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</si>
  <si>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</si>
  <si>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</si>
  <si>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</si>
  <si>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</si>
  <si>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</si>
  <si>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</si>
  <si>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</si>
  <si>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</si>
  <si>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</si>
  <si>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</si>
  <si>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</si>
  <si>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</si>
  <si>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</si>
  <si>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</si>
  <si>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</si>
  <si>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</si>
  <si>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</si>
  <si>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</si>
  <si>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</si>
  <si>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</si>
  <si>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</si>
  <si>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</si>
  <si>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</si>
  <si>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</si>
  <si>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</si>
  <si>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</si>
  <si>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</si>
  <si>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</si>
  <si>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</si>
  <si>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</si>
  <si>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</si>
  <si>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</si>
  <si>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</si>
  <si>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</si>
  <si>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</si>
  <si>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</si>
  <si>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</si>
  <si>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</si>
  <si>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</si>
  <si>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</si>
  <si>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</si>
  <si>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</si>
  <si>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</si>
  <si>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</si>
  <si>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</si>
  <si>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</si>
  <si>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</si>
  <si>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</si>
  <si>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</si>
  <si>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</si>
  <si>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</si>
  <si>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</si>
  <si>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</si>
  <si>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</si>
  <si>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</si>
  <si>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</si>
  <si>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</si>
  <si>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</si>
  <si>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</si>
  <si>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</si>
  <si>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</si>
  <si>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</si>
  <si>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</si>
  <si>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</si>
  <si>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</si>
  <si>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</si>
  <si>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</si>
  <si>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</si>
  <si>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</si>
  <si>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</si>
  <si>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</si>
  <si>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</si>
  <si>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</si>
  <si>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</si>
  <si>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</si>
  <si>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</si>
  <si>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</si>
  <si>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</si>
  <si>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</si>
  <si>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</si>
  <si>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</si>
  <si>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</si>
  <si>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</si>
  <si>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</si>
  <si>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</si>
  <si>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</si>
  <si>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</si>
  <si>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</si>
  <si>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</si>
  <si>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</si>
  <si>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</si>
  <si>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</si>
  <si>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</si>
  <si>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</si>
  <si>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</si>
  <si>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</si>
  <si>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</si>
  <si>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</si>
  <si>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</si>
  <si>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</si>
  <si>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</si>
  <si>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</si>
  <si>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</si>
  <si>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</si>
  <si>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</si>
  <si>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</si>
  <si>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</si>
  <si>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</si>
  <si>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</si>
  <si>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</si>
  <si>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</si>
  <si>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</si>
  <si>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</si>
  <si>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</si>
  <si>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</si>
  <si>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</si>
  <si>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</si>
  <si>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</si>
  <si>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</si>
  <si>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</si>
  <si>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</si>
  <si>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</si>
  <si>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</si>
  <si>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</si>
  <si>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</si>
  <si>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</si>
  <si>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</si>
  <si>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</si>
  <si>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</si>
  <si>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</si>
  <si>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</si>
  <si>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</si>
  <si>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</si>
  <si>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</si>
  <si>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</si>
  <si>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</si>
  <si>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</si>
  <si>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</si>
  <si>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</si>
  <si>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</si>
  <si>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</si>
  <si>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</si>
  <si>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</si>
  <si>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</si>
  <si>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</si>
  <si>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</si>
  <si>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</si>
  <si>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</si>
  <si>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</si>
  <si>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</si>
  <si>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</si>
  <si>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</si>
  <si>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</si>
  <si>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</si>
  <si>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</si>
  <si>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</si>
  <si>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</si>
  <si>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</si>
  <si>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</si>
  <si>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</si>
  <si>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</si>
  <si>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</si>
  <si>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</si>
  <si>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</si>
  <si>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</si>
  <si>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</si>
  <si>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</si>
  <si>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</si>
  <si>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</si>
  <si>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</si>
  <si>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</si>
  <si>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</si>
  <si>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</si>
  <si>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</si>
  <si>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</si>
  <si>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</si>
  <si>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</si>
  <si>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</si>
  <si>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</si>
  <si>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</si>
  <si>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</si>
  <si>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</si>
  <si>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</si>
  <si>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</si>
  <si>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</si>
  <si>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</si>
  <si>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</si>
  <si>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</si>
  <si>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</si>
  <si>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</si>
  <si>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</si>
  <si>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</si>
  <si>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</si>
  <si>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</si>
  <si>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</si>
  <si>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</si>
  <si>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</si>
  <si>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</si>
  <si>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</si>
  <si>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</si>
  <si>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</si>
  <si>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</si>
  <si>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</si>
  <si>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</si>
  <si>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</si>
  <si>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</si>
  <si>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</si>
  <si>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</si>
  <si>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</si>
  <si>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</si>
  <si>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</si>
  <si>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</si>
  <si>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</si>
  <si>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</si>
  <si>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</si>
  <si>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</si>
  <si>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</si>
  <si>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</si>
  <si>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</si>
  <si>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</si>
  <si>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</si>
  <si>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</si>
  <si>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</si>
  <si>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</si>
  <si>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</si>
  <si>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</si>
  <si>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</si>
  <si>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</si>
  <si>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</si>
  <si>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</si>
  <si>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</si>
  <si>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</si>
  <si>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</si>
  <si>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</si>
  <si>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</si>
  <si>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</si>
  <si>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</si>
  <si>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</si>
  <si>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</si>
  <si>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</si>
  <si>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</si>
  <si>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</si>
  <si>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</si>
  <si>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</si>
  <si>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</si>
  <si>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</si>
  <si>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</si>
  <si>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</si>
  <si>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</si>
  <si>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</si>
  <si>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</si>
  <si>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</si>
  <si>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</si>
  <si>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</si>
  <si>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</si>
  <si>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</si>
  <si>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</si>
  <si>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</si>
  <si>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</si>
  <si>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</si>
  <si>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</si>
  <si>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</si>
  <si>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</si>
  <si>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</si>
  <si>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</si>
  <si>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</si>
  <si>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</si>
  <si>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</si>
  <si>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</si>
  <si>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</si>
  <si>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</si>
  <si>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</si>
  <si>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</si>
  <si>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</si>
  <si>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</si>
  <si>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</si>
  <si>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</si>
  <si>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</si>
  <si>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</si>
  <si>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</si>
  <si>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</si>
  <si>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</si>
  <si>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</si>
  <si>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</si>
  <si>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</si>
  <si>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</si>
  <si>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</si>
  <si>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</si>
  <si>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</si>
  <si>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</si>
  <si>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</si>
  <si>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</si>
  <si>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</si>
  <si>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</si>
  <si>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</si>
  <si>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</si>
  <si>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</si>
  <si>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</si>
  <si>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</si>
  <si>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</si>
  <si>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</si>
  <si>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</si>
  <si>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</si>
  <si>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</si>
  <si>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</si>
  <si>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</si>
  <si>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</si>
  <si>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</si>
  <si>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</si>
  <si>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</si>
  <si>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</si>
  <si>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</si>
  <si>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</si>
  <si>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</si>
  <si>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</si>
  <si>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</si>
  <si>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</si>
  <si>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</si>
  <si>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</si>
  <si>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</si>
  <si>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</si>
  <si>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</si>
  <si>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</si>
  <si>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</si>
  <si>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</si>
  <si>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</si>
  <si>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</si>
  <si>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</si>
  <si>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</si>
  <si>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</si>
  <si>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</si>
  <si>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</si>
  <si>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</si>
  <si>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</si>
  <si>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</si>
  <si>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</si>
  <si>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</si>
  <si>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</si>
  <si>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</si>
  <si>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</si>
  <si>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</si>
  <si>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</si>
  <si>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</si>
  <si>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</si>
  <si>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</si>
  <si>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</si>
  <si>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</si>
  <si>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</si>
  <si>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</si>
  <si>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</si>
  <si>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</si>
  <si>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</si>
  <si>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</si>
  <si>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</si>
  <si>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</si>
  <si>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</si>
  <si>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</si>
  <si>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</si>
  <si>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</si>
  <si>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</si>
  <si>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</si>
  <si>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</si>
  <si>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</si>
  <si>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</si>
  <si>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</si>
  <si>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</si>
  <si>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</si>
  <si>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</si>
  <si>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</si>
  <si>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</si>
  <si>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</si>
  <si>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</si>
  <si>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</si>
  <si>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</si>
  <si>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</si>
  <si>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</si>
  <si>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</si>
  <si>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</si>
  <si>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</si>
  <si>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</si>
  <si>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</si>
  <si>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</si>
  <si>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</si>
  <si>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</si>
  <si>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</si>
  <si>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</si>
  <si>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</si>
  <si>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</si>
  <si>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</si>
  <si>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</si>
  <si>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</si>
  <si>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</si>
  <si>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</si>
  <si>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</si>
  <si>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</si>
  <si>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</si>
  <si>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</si>
  <si>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</si>
  <si>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</si>
  <si>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</si>
  <si>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</si>
  <si>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</si>
  <si>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</si>
  <si>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</si>
  <si>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</si>
  <si>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</si>
  <si>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</si>
  <si>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</si>
  <si>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</si>
  <si>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</si>
  <si>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</si>
  <si>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</si>
  <si>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</si>
  <si>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</si>
  <si>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</si>
  <si>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</si>
  <si>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</si>
  <si>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</si>
  <si>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</si>
  <si>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</si>
  <si>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</si>
  <si>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</si>
  <si>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</si>
  <si>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</si>
  <si>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</si>
  <si>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</si>
  <si>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</si>
  <si>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</si>
  <si>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</si>
  <si>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</si>
  <si>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</si>
  <si>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</si>
  <si>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</si>
  <si>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</si>
  <si>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</si>
  <si>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</si>
  <si>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</si>
  <si>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</si>
  <si>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</si>
  <si>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</si>
  <si>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</si>
  <si>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</si>
  <si>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</si>
  <si>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</si>
  <si>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</si>
  <si>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</si>
  <si>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</si>
  <si>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</si>
  <si>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</si>
  <si>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</si>
  <si>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</si>
  <si>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</si>
  <si>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</si>
  <si>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</si>
  <si>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</si>
  <si>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</si>
  <si>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</si>
  <si>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</si>
  <si>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</si>
  <si>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</si>
  <si>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</si>
  <si>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</si>
  <si>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</si>
  <si>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</si>
  <si>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</si>
  <si>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</si>
  <si>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</si>
  <si>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</si>
  <si>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</si>
  <si>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</si>
  <si>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</si>
  <si>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</si>
  <si>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</si>
  <si>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</si>
  <si>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</si>
  <si>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</si>
  <si>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</si>
  <si>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</si>
  <si>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</si>
  <si>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</si>
  <si>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</si>
  <si>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</si>
  <si>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</si>
  <si>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</si>
  <si>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</si>
  <si>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</si>
  <si>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</si>
  <si>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</si>
  <si>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</si>
  <si>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</si>
  <si>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</si>
  <si>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</si>
  <si>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</si>
  <si>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</si>
  <si>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</si>
  <si>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</si>
  <si>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</si>
  <si>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</si>
  <si>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</si>
  <si>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</si>
  <si>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</si>
  <si>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</si>
  <si>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</si>
  <si>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</si>
  <si>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</si>
  <si>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</si>
  <si>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</si>
  <si>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</si>
  <si>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</si>
  <si>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</si>
  <si>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</si>
  <si>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</si>
  <si>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</si>
  <si>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</si>
  <si>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</si>
  <si>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</si>
  <si>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</si>
  <si>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</si>
  <si>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</si>
  <si>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</si>
  <si>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</si>
  <si>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</si>
  <si>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</si>
  <si>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</si>
  <si>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</si>
  <si>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</si>
  <si>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</si>
  <si>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</si>
  <si>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</si>
  <si>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</si>
  <si>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</si>
  <si>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</si>
  <si>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</si>
  <si>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</si>
  <si>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</si>
  <si>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</si>
  <si>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</si>
  <si>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</si>
  <si>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</si>
  <si>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</si>
  <si>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</si>
  <si>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</si>
  <si>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</si>
  <si>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</si>
  <si>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</si>
  <si>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</si>
  <si>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</si>
  <si>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</si>
  <si>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</si>
  <si>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</si>
  <si>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</si>
  <si>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</si>
  <si>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</si>
  <si>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</si>
  <si>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</si>
  <si>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</si>
  <si>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</si>
  <si>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</si>
  <si>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</si>
  <si>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</si>
  <si>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</si>
  <si>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</si>
  <si>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</si>
  <si>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</si>
  <si>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</si>
  <si>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</si>
  <si>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</si>
  <si>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</si>
  <si>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</si>
  <si>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</si>
  <si>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</si>
  <si>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</si>
  <si>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</si>
  <si>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</si>
  <si>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</si>
  <si>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</si>
  <si>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</si>
  <si>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</si>
  <si>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</si>
  <si>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</si>
  <si>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</si>
  <si>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</si>
  <si>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</si>
  <si>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</si>
  <si>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</si>
  <si>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</si>
  <si>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</si>
  <si>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</si>
  <si>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</si>
  <si>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</si>
  <si>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</si>
  <si>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</si>
  <si>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</si>
  <si>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</si>
  <si>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</si>
  <si>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</si>
  <si>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</si>
  <si>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</si>
  <si>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</si>
  <si>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</si>
  <si>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</si>
  <si>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</si>
  <si>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</si>
  <si>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</si>
  <si>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</si>
  <si>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</si>
  <si>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</si>
  <si>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</si>
  <si>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</si>
  <si>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</si>
  <si>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</si>
  <si>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</si>
  <si>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</si>
  <si>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</si>
  <si>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</si>
  <si>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</si>
  <si>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</si>
  <si>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</si>
  <si>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</si>
  <si>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</si>
  <si>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</si>
  <si>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</si>
  <si>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</si>
  <si>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</si>
  <si>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</si>
  <si>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</si>
  <si>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</si>
  <si>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</si>
  <si>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</si>
  <si>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</si>
  <si>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</si>
  <si>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</si>
  <si>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</si>
  <si>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</si>
  <si>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</si>
  <si>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</si>
  <si>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</si>
  <si>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</si>
  <si>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</si>
  <si>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</si>
  <si>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</si>
  <si>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</si>
  <si>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</si>
  <si>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</si>
  <si>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</si>
  <si>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</si>
  <si>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</si>
  <si>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</si>
  <si>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</si>
  <si>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</si>
  <si>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</si>
  <si>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</si>
  <si>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</si>
  <si>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</si>
  <si>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</si>
  <si>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</si>
  <si>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</si>
  <si>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</si>
  <si>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</si>
  <si>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</si>
  <si>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</si>
  <si>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</si>
  <si>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</si>
  <si>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</si>
  <si>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</si>
  <si>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</si>
  <si>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</si>
  <si>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</si>
  <si>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</si>
  <si>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</si>
  <si>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</si>
  <si>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</si>
  <si>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</si>
  <si>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</si>
  <si>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</si>
  <si>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</si>
  <si>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</si>
  <si>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</si>
  <si>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</si>
  <si>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</si>
  <si>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</si>
  <si>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</si>
  <si>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</si>
  <si>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</si>
  <si>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</si>
  <si>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</si>
  <si>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</si>
  <si>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</si>
  <si>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</si>
  <si>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</si>
  <si>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</si>
  <si>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</si>
  <si>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</si>
  <si>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</si>
  <si>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</si>
  <si>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</si>
  <si>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</si>
  <si>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</si>
  <si>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</si>
  <si>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</si>
  <si>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</si>
  <si>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</si>
  <si>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</si>
  <si>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</si>
  <si>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</si>
  <si>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</si>
  <si>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</si>
  <si>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</si>
  <si>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</si>
  <si>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</si>
  <si>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</si>
  <si>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</si>
  <si>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</si>
  <si>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</si>
  <si>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</si>
  <si>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</si>
  <si>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</si>
  <si>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</si>
  <si>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</si>
  <si>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</si>
  <si>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</si>
  <si>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</si>
  <si>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</si>
  <si>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</si>
  <si>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</si>
  <si>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</si>
  <si>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</si>
  <si>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</si>
  <si>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</si>
  <si>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</si>
  <si>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</si>
  <si>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</si>
  <si>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</si>
  <si>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</si>
  <si>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</si>
  <si>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</si>
  <si>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</si>
  <si>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</si>
  <si>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</si>
  <si>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</si>
  <si>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</si>
  <si>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</si>
  <si>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</si>
  <si>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</si>
  <si>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</si>
  <si>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</si>
  <si>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</si>
  <si>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</si>
  <si>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</si>
  <si>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</si>
  <si>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</si>
  <si>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</si>
  <si>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</si>
  <si>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</si>
  <si>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</si>
  <si>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</si>
  <si>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</si>
  <si>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</si>
  <si>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</si>
  <si>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</si>
  <si>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</si>
  <si>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</si>
  <si>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</si>
  <si>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</si>
  <si>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</si>
  <si>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</si>
  <si>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</si>
  <si>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</si>
  <si>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</si>
  <si>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</si>
  <si>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</si>
  <si>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</si>
  <si>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</si>
  <si>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</si>
  <si>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</si>
  <si>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</si>
  <si>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</si>
  <si>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</si>
  <si>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</si>
  <si>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</si>
  <si>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</si>
  <si>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</si>
  <si>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</si>
  <si>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</si>
  <si>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</si>
  <si>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</si>
  <si>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</si>
  <si>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</si>
  <si>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</si>
  <si>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</si>
  <si>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</si>
  <si>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</si>
  <si>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</si>
  <si>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</si>
  <si>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</si>
  <si>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</si>
  <si>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</si>
  <si>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</si>
  <si>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</si>
  <si>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</si>
  <si>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</si>
  <si>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</si>
  <si>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</si>
  <si>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</si>
  <si>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</si>
  <si>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</si>
  <si>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</si>
  <si>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</si>
  <si>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</si>
  <si>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</si>
  <si>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</si>
  <si>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</si>
  <si>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</si>
  <si>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</si>
  <si>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</si>
  <si>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</si>
  <si>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</si>
  <si>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</si>
  <si>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</si>
  <si>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</si>
  <si>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</si>
  <si>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</si>
  <si>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</si>
  <si>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</si>
  <si>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</si>
  <si>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</si>
  <si>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</si>
  <si>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</si>
  <si>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</si>
  <si>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</si>
  <si>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</si>
  <si>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</si>
  <si>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</si>
  <si>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</si>
  <si>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</si>
  <si>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</si>
  <si>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</si>
  <si>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</si>
  <si>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</si>
  <si>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</si>
  <si>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</si>
  <si>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</si>
  <si>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</si>
  <si>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</si>
  <si>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</si>
  <si>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</si>
  <si>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</si>
  <si>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</si>
  <si>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</si>
  <si>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</si>
  <si>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</si>
  <si>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</si>
  <si>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</si>
  <si>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</si>
  <si>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</si>
  <si>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</si>
  <si>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</si>
  <si>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</si>
  <si>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</si>
  <si>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</si>
  <si>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</si>
  <si>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</si>
  <si>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</si>
  <si>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</si>
  <si>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</si>
  <si>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</si>
  <si>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</si>
  <si>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</si>
  <si>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</si>
  <si>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</si>
  <si>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</si>
  <si>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</si>
  <si>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</si>
  <si>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</si>
  <si>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</si>
  <si>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</si>
  <si>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</si>
  <si>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</si>
  <si>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</si>
  <si>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</si>
  <si>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</si>
  <si>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</si>
  <si>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</si>
  <si>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</si>
  <si>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</si>
  <si>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</si>
  <si>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</si>
  <si>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</si>
  <si>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</si>
  <si>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</si>
  <si>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</si>
  <si>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</si>
  <si>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</si>
  <si>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</si>
  <si>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</si>
  <si>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</si>
  <si>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</si>
  <si>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</si>
  <si>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</si>
  <si>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</si>
  <si>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</si>
  <si>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</si>
  <si>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</si>
  <si>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</si>
  <si>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</si>
  <si>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</si>
  <si>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</si>
  <si>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</si>
  <si>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</si>
  <si>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</si>
  <si>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</si>
  <si>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</si>
  <si>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</si>
  <si>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</si>
  <si>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</si>
  <si>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</si>
  <si>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</si>
  <si>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</si>
  <si>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</si>
  <si>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</si>
  <si>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</si>
  <si>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</si>
  <si>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</si>
  <si>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</si>
  <si>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</si>
  <si>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</si>
  <si>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</si>
  <si>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</si>
  <si>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</si>
  <si>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</si>
  <si>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</si>
  <si>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</si>
  <si>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</si>
  <si>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</si>
  <si>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</si>
  <si>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</si>
  <si>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</si>
  <si>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</si>
  <si>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</si>
  <si>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</si>
  <si>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</si>
  <si>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</si>
  <si>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</si>
  <si>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</si>
  <si>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</si>
  <si>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</si>
  <si>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</si>
  <si>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</si>
  <si>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</si>
  <si>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</si>
  <si>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</si>
  <si>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</si>
  <si>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</si>
  <si>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</si>
  <si>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</si>
  <si>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</si>
  <si>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</si>
  <si>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</si>
  <si>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</si>
  <si>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</si>
  <si>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</si>
  <si>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</si>
  <si>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</si>
  <si>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</si>
  <si>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</si>
  <si>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</si>
  <si>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</si>
  <si>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</si>
  <si>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</si>
  <si>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</si>
  <si>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</si>
  <si>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</si>
  <si>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</si>
  <si>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</si>
  <si>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</si>
  <si>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</si>
  <si>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</si>
  <si>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</si>
  <si>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</si>
  <si>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</si>
  <si>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</si>
  <si>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</si>
  <si>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</si>
  <si>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</si>
  <si>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</si>
  <si>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</si>
  <si>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</si>
  <si>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</si>
  <si>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</si>
  <si>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</si>
  <si>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</si>
  <si>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</si>
  <si>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</si>
  <si>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</si>
  <si>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</si>
  <si>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</si>
  <si>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</si>
  <si>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</si>
  <si>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</si>
  <si>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</si>
  <si>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</si>
  <si>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</si>
  <si>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</si>
  <si>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</si>
  <si>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</si>
  <si>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</si>
  <si>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</si>
  <si>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</si>
  <si>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</si>
  <si>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</si>
  <si>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</si>
  <si>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</si>
  <si>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</si>
  <si>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</si>
  <si>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</si>
  <si>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</si>
  <si>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</si>
  <si>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</si>
  <si>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</si>
  <si>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</si>
  <si>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</si>
  <si>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</si>
  <si>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</si>
  <si>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</si>
  <si>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</si>
  <si>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</si>
  <si>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</si>
  <si>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</si>
  <si>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</si>
  <si>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</si>
  <si>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</si>
  <si>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</si>
  <si>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</si>
  <si>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</si>
  <si>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</si>
  <si>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</si>
  <si>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</si>
  <si>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</si>
  <si>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</si>
  <si>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</si>
  <si>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</si>
  <si>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</si>
  <si>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</si>
  <si>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</si>
  <si>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</si>
  <si>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</si>
  <si>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</si>
  <si>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</si>
  <si>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</si>
  <si>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</si>
  <si>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</si>
  <si>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</si>
  <si>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</si>
  <si>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</si>
  <si>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</si>
  <si>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</si>
  <si>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</si>
  <si>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</si>
  <si>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</si>
  <si>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</si>
  <si>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</si>
  <si>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</si>
  <si>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</si>
  <si>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</si>
  <si>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</si>
  <si>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</si>
  <si>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</si>
  <si>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</si>
  <si>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</si>
  <si>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</si>
  <si>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</si>
  <si>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</si>
  <si>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</si>
  <si>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</si>
  <si>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</si>
  <si>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</si>
  <si>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</si>
  <si>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</si>
  <si>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</si>
  <si>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</si>
  <si>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</si>
  <si>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</si>
  <si>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</si>
  <si>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</si>
  <si>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</si>
  <si>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</si>
  <si>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</si>
  <si>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</si>
  <si>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</si>
  <si>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</si>
  <si>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</si>
  <si>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</si>
  <si>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</si>
  <si>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</si>
  <si>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</si>
  <si>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</si>
  <si>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</si>
  <si>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</si>
  <si>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</si>
  <si>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</si>
  <si>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</si>
  <si>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</si>
  <si>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</si>
  <si>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</si>
  <si>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</si>
  <si>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</si>
  <si>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</si>
  <si>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</si>
  <si>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</si>
  <si>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</si>
  <si>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</si>
  <si>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</si>
  <si>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</si>
  <si>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</si>
  <si>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</si>
  <si>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</si>
  <si>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</si>
  <si>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</si>
  <si>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</si>
  <si>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</si>
  <si>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</si>
  <si>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</si>
  <si>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</si>
  <si>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</si>
  <si>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</si>
  <si>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</si>
  <si>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</si>
  <si>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</si>
  <si>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</si>
  <si>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</si>
  <si>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</si>
  <si>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</si>
  <si>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</si>
  <si>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</si>
  <si>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</si>
  <si>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</si>
  <si>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</si>
  <si>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</si>
  <si>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</si>
  <si>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</si>
  <si>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</si>
  <si>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</si>
  <si>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</si>
  <si>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</si>
  <si>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</si>
  <si>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</si>
  <si>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</si>
  <si>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</si>
  <si>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</si>
  <si>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</si>
  <si>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</si>
  <si>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</si>
  <si>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</si>
  <si>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</si>
  <si>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</si>
  <si>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</si>
  <si>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</si>
  <si>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</si>
  <si>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</si>
  <si>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</si>
  <si>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</si>
  <si>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</si>
  <si>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</si>
  <si>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</si>
  <si>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</si>
  <si>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</si>
  <si>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</si>
  <si>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</si>
  <si>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</si>
  <si>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</si>
  <si>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</si>
  <si>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</si>
  <si>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</si>
  <si>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</si>
  <si>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</si>
  <si>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</si>
  <si>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</si>
  <si>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</si>
  <si>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</si>
  <si>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</si>
  <si>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</si>
  <si>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</si>
  <si>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</si>
  <si>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</si>
  <si>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</si>
  <si>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</si>
  <si>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</si>
  <si>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</si>
  <si>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</si>
  <si>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</si>
  <si>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</si>
  <si>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</si>
  <si>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</si>
  <si>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</si>
  <si>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</si>
  <si>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</si>
  <si>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</si>
  <si>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</si>
  <si>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</si>
  <si>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</si>
  <si>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</si>
  <si>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</si>
  <si>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</si>
  <si>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</si>
  <si>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</si>
  <si>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</si>
  <si>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</si>
  <si>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</si>
  <si>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</si>
  <si>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</si>
  <si>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</si>
  <si>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</si>
  <si>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</si>
  <si>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</si>
  <si>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</si>
  <si>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</si>
  <si>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</si>
  <si>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</si>
  <si>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</si>
  <si>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</si>
  <si>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</si>
  <si>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</si>
  <si>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</si>
  <si>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</si>
  <si>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</si>
  <si>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</si>
  <si>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</si>
  <si>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</si>
  <si>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</si>
  <si>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</si>
  <si>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</si>
  <si>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</si>
  <si>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</si>
  <si>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</si>
  <si>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</si>
  <si>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</si>
  <si>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</si>
  <si>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</si>
  <si>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</si>
  <si>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</si>
  <si>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</si>
  <si>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</si>
  <si>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</si>
  <si>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</si>
  <si>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</si>
  <si>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</si>
  <si>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</si>
  <si>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</si>
  <si>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</si>
  <si>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</si>
  <si>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</si>
  <si>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</si>
  <si>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</si>
  <si>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</si>
  <si>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</si>
  <si>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</si>
  <si>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</si>
  <si>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</si>
  <si>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</si>
  <si>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</si>
  <si>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</si>
  <si>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</si>
  <si>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</si>
  <si>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</si>
  <si>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</si>
  <si>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</si>
  <si>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</si>
  <si>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</si>
  <si>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</si>
  <si>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</si>
  <si>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</si>
  <si>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</si>
  <si>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</si>
  <si>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</si>
  <si>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</si>
  <si>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</si>
  <si>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</si>
  <si>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</si>
  <si>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</si>
  <si>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</si>
  <si>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</si>
  <si>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</si>
  <si>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</si>
  <si>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</si>
  <si>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</si>
  <si>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</si>
  <si>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</si>
  <si>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</si>
  <si>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</si>
  <si>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</si>
  <si>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</si>
  <si>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</si>
  <si>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</si>
  <si>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</si>
  <si>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</si>
  <si>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</si>
  <si>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</si>
  <si>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</si>
  <si>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</si>
  <si>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</si>
  <si>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</si>
  <si>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</si>
  <si>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</si>
  <si>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</si>
  <si>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</si>
  <si>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</si>
  <si>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</si>
  <si>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</si>
  <si>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</si>
  <si>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</si>
  <si>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</si>
  <si>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</si>
  <si>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</si>
  <si>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</si>
  <si>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</si>
  <si>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</si>
  <si>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</si>
  <si>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</si>
  <si>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</si>
  <si>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</si>
  <si>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</si>
  <si>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</si>
  <si>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</si>
  <si>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</si>
  <si>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</si>
  <si>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</si>
  <si>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</si>
  <si>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</si>
  <si>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</si>
  <si>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</si>
  <si>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</si>
  <si>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</si>
  <si>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</si>
  <si>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</si>
  <si>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</si>
  <si>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</si>
  <si>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</si>
  <si>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</si>
  <si>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</si>
  <si>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</si>
  <si>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</si>
  <si>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</si>
  <si>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</si>
  <si>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</si>
  <si>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</si>
  <si>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</si>
  <si>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</si>
  <si>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</si>
  <si>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</si>
  <si>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</si>
  <si>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</si>
  <si>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</si>
  <si>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</si>
  <si>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</si>
  <si>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</si>
  <si>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</si>
  <si>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</si>
  <si>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</si>
  <si>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</si>
  <si>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</si>
  <si>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</si>
  <si>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</si>
  <si>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</si>
  <si>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</si>
  <si>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</si>
  <si>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</si>
  <si>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</si>
  <si>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</si>
  <si>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</si>
  <si>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</si>
  <si>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</si>
  <si>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</si>
  <si>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</si>
  <si>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</si>
  <si>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</si>
  <si>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</si>
  <si>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</si>
  <si>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</si>
  <si>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</si>
  <si>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</si>
  <si>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</si>
  <si>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</si>
  <si>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</si>
  <si>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</si>
  <si>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</si>
  <si>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</si>
  <si>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</si>
  <si>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</si>
  <si>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</si>
  <si>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</si>
  <si>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</si>
  <si>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</si>
  <si>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</si>
  <si>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</si>
  <si>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</si>
  <si>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</si>
  <si>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</si>
  <si>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</si>
  <si>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</si>
  <si>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</si>
  <si>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</si>
  <si>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</si>
  <si>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</si>
  <si>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</si>
  <si>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</si>
  <si>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</si>
  <si>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</si>
  <si>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</si>
  <si>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</si>
  <si>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</si>
  <si>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</si>
  <si>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</si>
  <si>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</si>
  <si>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</si>
  <si>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</si>
  <si>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</si>
  <si>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</si>
  <si>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</si>
  <si>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</si>
  <si>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</si>
  <si>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</si>
  <si>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</si>
  <si>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</si>
  <si>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</si>
  <si>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</si>
  <si>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</si>
  <si>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</si>
  <si>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</si>
  <si>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</si>
  <si>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</si>
  <si>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</si>
  <si>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</si>
  <si>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</si>
  <si>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</si>
  <si>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</si>
  <si>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</si>
  <si>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</si>
  <si>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</si>
  <si>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</si>
  <si>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</si>
  <si>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</si>
  <si>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</si>
  <si>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</si>
  <si>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</si>
  <si>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</si>
  <si>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</si>
  <si>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</si>
  <si>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</si>
  <si>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</si>
  <si>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</si>
  <si>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</si>
  <si>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</si>
  <si>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</si>
  <si>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</si>
  <si>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</si>
  <si>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</si>
  <si>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</si>
  <si>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</si>
  <si>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</si>
  <si>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</si>
  <si>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</si>
  <si>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</si>
  <si>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</si>
  <si>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</si>
  <si>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</si>
  <si>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</si>
  <si>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</si>
  <si>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</si>
  <si>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</si>
  <si>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</si>
  <si>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</si>
  <si>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</si>
  <si>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</si>
  <si>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</si>
  <si>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</si>
  <si>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</si>
  <si>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</si>
  <si>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</si>
  <si>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</si>
  <si>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</si>
  <si>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</si>
  <si>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</si>
  <si>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</si>
  <si>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</si>
  <si>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</si>
  <si>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</si>
  <si>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</si>
  <si>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</si>
  <si>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</si>
  <si>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</si>
  <si>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</si>
  <si>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</si>
  <si>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</si>
  <si>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</si>
  <si>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</si>
  <si>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</si>
  <si>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</si>
  <si>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</si>
  <si>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</si>
  <si>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</si>
  <si>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</si>
  <si>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</si>
  <si>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</si>
  <si>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</si>
  <si>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</si>
  <si>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</si>
  <si>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</si>
  <si>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</si>
  <si>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</si>
  <si>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</si>
  <si>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</si>
  <si>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</si>
  <si>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</si>
  <si>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</si>
  <si>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</si>
  <si>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</si>
  <si>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</si>
  <si>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</si>
  <si>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</si>
  <si>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</si>
  <si>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</si>
  <si>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</si>
  <si>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</si>
  <si>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</si>
  <si>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</si>
  <si>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</si>
  <si>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</si>
  <si>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</si>
  <si>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</si>
  <si>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</si>
  <si>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</si>
  <si>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</si>
  <si>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</si>
  <si>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</si>
  <si>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</si>
  <si>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</si>
  <si>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</si>
  <si>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</si>
  <si>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</si>
  <si>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</si>
  <si>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</si>
  <si>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</si>
  <si>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</si>
  <si>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</si>
  <si>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</si>
  <si>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</si>
  <si>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</si>
  <si>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</si>
  <si>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</si>
  <si>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</si>
  <si>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</si>
  <si>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</si>
  <si>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</si>
  <si>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</si>
  <si>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</si>
  <si>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</si>
  <si>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</si>
  <si>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</si>
  <si>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</si>
  <si>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</si>
  <si>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</si>
  <si>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</si>
  <si>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</si>
  <si>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</si>
  <si>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</si>
  <si>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</si>
  <si>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</si>
  <si>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</si>
  <si>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</si>
  <si>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</si>
  <si>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</si>
  <si>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</si>
  <si>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</si>
  <si>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</si>
  <si>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</si>
  <si>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</si>
  <si>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</si>
  <si>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</si>
  <si>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</si>
  <si>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</si>
  <si>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</si>
  <si>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</si>
  <si>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</si>
  <si>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</si>
  <si>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</si>
  <si>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</si>
  <si>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</si>
  <si>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</si>
  <si>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</si>
  <si>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</si>
  <si>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</si>
  <si>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</si>
  <si>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</si>
  <si>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</si>
  <si>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</si>
  <si>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</si>
  <si>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</si>
  <si>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</si>
  <si>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</si>
  <si>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</si>
  <si>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</si>
  <si>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</si>
  <si>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</si>
  <si>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</si>
  <si>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</si>
  <si>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</si>
  <si>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</si>
  <si>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</si>
  <si>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</si>
  <si>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</si>
  <si>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</si>
  <si>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</si>
  <si>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</si>
  <si>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</si>
  <si>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</si>
  <si>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</si>
  <si>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</si>
  <si>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</si>
  <si>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</si>
  <si>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</si>
  <si>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</si>
  <si>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</si>
  <si>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</si>
  <si>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</si>
  <si>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</si>
  <si>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</si>
  <si>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</si>
  <si>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</si>
  <si>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</si>
  <si>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</si>
  <si>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</si>
  <si>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</si>
  <si>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</si>
  <si>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</si>
  <si>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</si>
  <si>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</si>
  <si>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</si>
  <si>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</si>
  <si>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</si>
  <si>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</si>
  <si>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</si>
  <si>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</si>
  <si>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</si>
  <si>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</si>
  <si>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</si>
  <si>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</si>
  <si>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</si>
  <si>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</si>
  <si>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</si>
  <si>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</si>
  <si>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</si>
  <si>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</si>
  <si>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</si>
  <si>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</si>
  <si>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</si>
  <si>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</si>
  <si>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</si>
  <si>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</si>
  <si>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</si>
  <si>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</si>
  <si>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</si>
  <si>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</si>
  <si>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</si>
  <si>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</si>
  <si>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</si>
  <si>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</si>
  <si>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</si>
  <si>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</si>
  <si>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</si>
  <si>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</si>
  <si>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</si>
  <si>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</si>
  <si>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</si>
  <si>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</si>
  <si>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</si>
  <si>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</si>
  <si>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</si>
  <si>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</si>
  <si>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</si>
  <si>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</si>
  <si>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</si>
  <si>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</si>
  <si>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</si>
  <si>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</si>
  <si>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</si>
  <si>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</si>
  <si>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</si>
  <si>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</si>
  <si>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</si>
  <si>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</si>
  <si>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</si>
  <si>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</si>
  <si>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</si>
  <si>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</si>
  <si>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</si>
  <si>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</si>
  <si>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</si>
  <si>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</si>
  <si>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</si>
  <si>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</si>
  <si>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</si>
  <si>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</si>
  <si>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</si>
  <si>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</si>
  <si>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</si>
  <si>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</si>
  <si>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</si>
  <si>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</si>
  <si>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</si>
  <si>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</si>
  <si>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</si>
  <si>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</si>
  <si>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</si>
  <si>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</si>
  <si>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</si>
  <si>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</si>
  <si>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</si>
  <si>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</si>
  <si>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</si>
  <si>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</si>
  <si>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</si>
  <si>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</si>
  <si>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</si>
  <si>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</si>
  <si>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</si>
  <si>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</si>
  <si>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</si>
  <si>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</si>
  <si>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</si>
  <si>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</si>
  <si>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</si>
  <si>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</si>
  <si>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</si>
  <si>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</si>
  <si>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</si>
  <si>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</si>
  <si>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</si>
  <si>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</si>
  <si>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</si>
  <si>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</si>
  <si>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</si>
  <si>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</si>
  <si>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</si>
  <si>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</si>
  <si>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</si>
  <si>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</si>
  <si>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</si>
  <si>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</si>
  <si>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</si>
  <si>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</si>
  <si>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</si>
  <si>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</si>
  <si>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</si>
  <si>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</si>
  <si>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</si>
  <si>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</si>
  <si>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</si>
  <si>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</si>
  <si>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</si>
  <si>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</si>
  <si>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</si>
  <si>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</si>
  <si>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</si>
  <si>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</si>
  <si>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</si>
  <si>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</si>
  <si>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</si>
  <si>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</si>
  <si>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</si>
  <si>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</si>
  <si>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</si>
  <si>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</si>
  <si>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</si>
  <si>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</si>
  <si>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</si>
  <si>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</si>
  <si>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</si>
  <si>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</si>
  <si>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</si>
  <si>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</si>
  <si>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</si>
  <si>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</si>
  <si>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</si>
  <si>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</si>
  <si>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</si>
  <si>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</si>
  <si>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</si>
  <si>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</si>
  <si>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</si>
  <si>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</si>
  <si>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</si>
  <si>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</si>
  <si>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</si>
  <si>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</si>
  <si>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</si>
  <si>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</si>
  <si>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</si>
  <si>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</si>
  <si>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</si>
  <si>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</si>
  <si>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</si>
  <si>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</si>
  <si>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</si>
  <si>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</si>
  <si>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</si>
  <si>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</si>
  <si>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</si>
  <si>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</si>
  <si>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</si>
  <si>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</si>
  <si>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</si>
  <si>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</si>
  <si>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</si>
  <si>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</si>
  <si>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</si>
  <si>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</si>
  <si>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</si>
  <si>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</si>
  <si>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</si>
  <si>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</si>
  <si>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</si>
  <si>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</si>
  <si>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</si>
  <si>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</si>
  <si>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</si>
  <si>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</si>
  <si>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</si>
  <si>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</si>
  <si>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</si>
  <si>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</si>
  <si>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</si>
  <si>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</si>
  <si>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</si>
  <si>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</si>
  <si>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</si>
  <si>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</si>
  <si>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</si>
  <si>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</si>
  <si>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</si>
  <si>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</si>
  <si>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</si>
  <si>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</si>
  <si>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</si>
  <si>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</si>
  <si>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</si>
  <si>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</si>
  <si>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</si>
  <si>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</si>
  <si>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</si>
  <si>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</si>
  <si>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</si>
  <si>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</si>
  <si>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</si>
  <si>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</si>
  <si>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</si>
  <si>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</si>
  <si>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</si>
  <si>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</si>
  <si>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</si>
  <si>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</si>
  <si>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</si>
  <si>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</si>
  <si>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</si>
  <si>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</si>
  <si>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</si>
  <si>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</si>
  <si>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</si>
  <si>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</si>
  <si>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</si>
  <si>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</si>
  <si>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</si>
  <si>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</si>
  <si>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</si>
  <si>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</si>
  <si>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</si>
  <si>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</si>
  <si>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</si>
  <si>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</si>
  <si>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</si>
  <si>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</si>
  <si>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</si>
  <si>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</si>
  <si>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</si>
  <si>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</si>
  <si>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</si>
  <si>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</si>
  <si>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</si>
  <si>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</si>
  <si>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</si>
  <si>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</si>
  <si>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</si>
  <si>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</si>
  <si>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</si>
  <si>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</si>
  <si>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</si>
  <si>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</si>
  <si>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</si>
  <si>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</si>
  <si>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</si>
  <si>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</si>
  <si>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</si>
  <si>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</si>
  <si>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</si>
  <si>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</si>
  <si>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</si>
  <si>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</si>
  <si>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</si>
  <si>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</si>
  <si>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</si>
  <si>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</si>
  <si>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</si>
  <si>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</si>
  <si>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</si>
  <si>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</si>
  <si>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</si>
  <si>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</si>
  <si>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</si>
  <si>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</si>
  <si>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</si>
  <si>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</si>
  <si>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</si>
  <si>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</si>
  <si>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</si>
  <si>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</si>
  <si>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</si>
  <si>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</si>
  <si>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</si>
  <si>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</si>
  <si>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</si>
  <si>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</si>
  <si>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</si>
  <si>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</si>
  <si>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</si>
  <si>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</si>
  <si>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</si>
  <si>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</si>
  <si>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</si>
  <si>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</si>
  <si>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</si>
  <si>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</si>
  <si>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</si>
  <si>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</si>
  <si>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</si>
  <si>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</si>
  <si>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</si>
  <si>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</si>
  <si>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</si>
  <si>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</si>
  <si>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</si>
  <si>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</si>
  <si>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</si>
  <si>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</si>
  <si>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</si>
  <si>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</si>
  <si>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</si>
  <si>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</si>
  <si>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</si>
  <si>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</si>
  <si>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</si>
  <si>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</si>
  <si>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</si>
  <si>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</si>
  <si>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</si>
  <si>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</si>
  <si>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</si>
  <si>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</si>
  <si>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</si>
  <si>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</si>
  <si>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</si>
  <si>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</si>
  <si>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</si>
  <si>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</si>
  <si>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</si>
  <si>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</si>
  <si>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</si>
  <si>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</si>
  <si>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</si>
  <si>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</si>
  <si>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</si>
  <si>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</si>
  <si>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</si>
  <si>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</si>
  <si>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</si>
  <si>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</si>
  <si>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</si>
  <si>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</si>
  <si>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</si>
  <si>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</si>
  <si>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</si>
  <si>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</si>
  <si>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</si>
  <si>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</si>
  <si>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</si>
  <si>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</si>
  <si>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</si>
  <si>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</si>
  <si>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</si>
  <si>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</si>
  <si>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</si>
  <si>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</si>
  <si>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</si>
  <si>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</si>
  <si>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</si>
  <si>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</si>
  <si>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</si>
  <si>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</si>
  <si>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</si>
  <si>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</si>
  <si>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</si>
  <si>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</si>
  <si>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</si>
  <si>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</si>
  <si>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</si>
  <si>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</si>
  <si>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</si>
  <si>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</si>
  <si>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</si>
  <si>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</si>
  <si>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</si>
  <si>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</si>
  <si>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</si>
  <si>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</si>
  <si>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</si>
  <si>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</si>
  <si>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</si>
  <si>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</si>
  <si>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</si>
  <si>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</si>
  <si>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</si>
  <si>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</si>
  <si>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</si>
  <si>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</si>
  <si>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</si>
  <si>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</si>
  <si>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</si>
  <si>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</si>
  <si>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</si>
  <si>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</si>
  <si>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</si>
  <si>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</si>
  <si>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</si>
  <si>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</si>
  <si>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</si>
  <si>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</si>
  <si>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</si>
  <si>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</si>
  <si>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</si>
  <si>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</si>
  <si>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</si>
  <si>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</si>
  <si>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</si>
  <si>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</si>
  <si>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</si>
  <si>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</si>
  <si>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</si>
  <si>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</si>
  <si>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</si>
  <si>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</si>
  <si>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</si>
  <si>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</si>
  <si>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</si>
  <si>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</si>
  <si>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</si>
  <si>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</si>
  <si>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</si>
  <si>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</si>
  <si>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</si>
  <si>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</si>
  <si>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</si>
  <si>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</si>
  <si>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</si>
  <si>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</si>
  <si>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</si>
  <si>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</si>
  <si>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</si>
  <si>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</si>
  <si>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</si>
  <si>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</si>
  <si>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</si>
  <si>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</si>
  <si>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</si>
  <si>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</si>
  <si>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</si>
  <si>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</si>
  <si>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</si>
  <si>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</si>
  <si>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</si>
  <si>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</si>
  <si>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</si>
  <si>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</si>
  <si>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</si>
  <si>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</si>
  <si>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</si>
  <si>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</si>
  <si>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</si>
  <si>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</si>
  <si>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</si>
  <si>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</si>
  <si>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</si>
  <si>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</si>
  <si>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</si>
  <si>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</si>
  <si>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</si>
  <si>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</si>
  <si>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</si>
  <si>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</si>
  <si>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</si>
  <si>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</si>
  <si>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</si>
  <si>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</si>
  <si>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</si>
  <si>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</si>
  <si>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</si>
  <si>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</si>
  <si>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</si>
  <si>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</si>
  <si>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</si>
  <si>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</si>
  <si>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</si>
  <si>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</si>
  <si>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</si>
  <si>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</si>
  <si>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</si>
  <si>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</si>
  <si>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</si>
  <si>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</si>
  <si>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</si>
  <si>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</si>
  <si>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</si>
  <si>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</si>
  <si>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</si>
  <si>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</si>
  <si>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</si>
  <si>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</si>
  <si>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</si>
  <si>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</si>
  <si>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</si>
  <si>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</si>
  <si>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</si>
  <si>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</si>
  <si>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</si>
  <si>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</si>
  <si>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</si>
  <si>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</si>
  <si>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</si>
  <si>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</si>
  <si>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</si>
  <si>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</si>
  <si>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</si>
  <si>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</si>
  <si>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</si>
  <si>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</si>
  <si>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</si>
  <si>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</si>
  <si>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</si>
  <si>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</si>
  <si>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</si>
  <si>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</si>
  <si>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</si>
  <si>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</si>
  <si>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</si>
  <si>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</si>
  <si>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</si>
  <si>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</si>
  <si>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</si>
  <si>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</si>
  <si>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</si>
  <si>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</si>
  <si>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</si>
  <si>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</si>
  <si>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</si>
  <si>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</si>
  <si>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</si>
  <si>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</si>
  <si>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</si>
  <si>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</si>
  <si>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</si>
  <si>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</si>
  <si>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</si>
  <si>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</si>
  <si>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</si>
  <si>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</si>
  <si>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</si>
  <si>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</si>
  <si>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</si>
  <si>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</si>
  <si>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</si>
  <si>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</si>
  <si>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</si>
  <si>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</si>
  <si>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</si>
  <si>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</si>
  <si>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</si>
  <si>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</si>
  <si>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</si>
  <si>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</si>
  <si>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</si>
  <si>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</si>
  <si>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</si>
  <si>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</si>
  <si>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</si>
  <si>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</si>
  <si>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</si>
  <si>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</si>
  <si>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</si>
  <si>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</si>
  <si>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</si>
  <si>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</si>
  <si>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</si>
  <si>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</si>
  <si>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</si>
  <si>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</si>
  <si>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</si>
  <si>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</si>
  <si>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</si>
  <si>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</si>
  <si>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</si>
  <si>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</si>
  <si>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</si>
  <si>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</si>
  <si>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</si>
  <si>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</si>
  <si>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</si>
  <si>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</si>
  <si>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</si>
  <si>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</si>
  <si>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</si>
  <si>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</si>
  <si>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</si>
  <si>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</si>
  <si>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</si>
  <si>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</si>
  <si>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</si>
  <si>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</si>
  <si>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</si>
  <si>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</si>
  <si>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</si>
  <si>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</si>
  <si>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</si>
  <si>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</si>
  <si>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</si>
  <si>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</si>
  <si>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</si>
  <si>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</si>
  <si>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</si>
  <si>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</si>
  <si>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</si>
  <si>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</si>
  <si>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</si>
  <si>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</si>
  <si>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</si>
  <si>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</si>
  <si>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</si>
  <si>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</si>
  <si>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</si>
  <si>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</si>
  <si>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</si>
  <si>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</si>
  <si>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</si>
  <si>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</si>
  <si>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</si>
  <si>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</si>
  <si>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</si>
  <si>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</si>
  <si>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</si>
  <si>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</si>
  <si>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</si>
  <si>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</si>
  <si>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</si>
  <si>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</si>
  <si>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</si>
  <si>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</si>
  <si>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</si>
  <si>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</si>
  <si>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</si>
  <si>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</si>
  <si>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</si>
  <si>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</si>
  <si>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</si>
  <si>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</si>
  <si>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</si>
  <si>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</si>
  <si>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</si>
  <si>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</si>
  <si>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</si>
  <si>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</si>
  <si>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</si>
  <si>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</si>
  <si>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</si>
  <si>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</si>
  <si>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</si>
  <si>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</si>
  <si>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</si>
  <si>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</si>
  <si>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</si>
  <si>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</si>
  <si>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</si>
  <si>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</si>
  <si>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</si>
  <si>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</si>
  <si>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</si>
  <si>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</si>
  <si>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</si>
  <si>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</si>
  <si>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</si>
  <si>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</si>
  <si>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</si>
  <si>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</si>
  <si>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</si>
  <si>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</si>
  <si>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</si>
  <si>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</si>
  <si>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</si>
  <si>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</si>
  <si>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</si>
  <si>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</si>
  <si>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</si>
  <si>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</si>
  <si>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</si>
  <si>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</si>
  <si>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</si>
  <si>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</si>
  <si>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</si>
  <si>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</si>
  <si>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</si>
  <si>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</si>
  <si>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</si>
  <si>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</si>
  <si>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</si>
  <si>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</si>
  <si>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</si>
  <si>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</si>
  <si>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</si>
  <si>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</si>
  <si>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</si>
  <si>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</si>
  <si>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</si>
  <si>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</si>
  <si>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</si>
  <si>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</si>
  <si>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</si>
  <si>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</si>
  <si>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</si>
  <si>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</si>
  <si>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</si>
  <si>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</si>
  <si>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</si>
  <si>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</si>
  <si>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</si>
  <si>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</si>
  <si>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</si>
  <si>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</si>
  <si>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</si>
  <si>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</si>
  <si>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</si>
  <si>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</si>
  <si>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</si>
  <si>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</si>
  <si>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</si>
  <si>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</si>
  <si>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</si>
  <si>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</si>
  <si>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</si>
  <si>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</si>
  <si>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</si>
  <si>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</si>
  <si>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</si>
  <si>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</si>
  <si>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</si>
  <si>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</si>
  <si>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</si>
  <si>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</si>
  <si>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</si>
  <si>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</si>
  <si>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</si>
  <si>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</si>
  <si>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</si>
  <si>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</si>
  <si>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</si>
  <si>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</si>
  <si>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</si>
  <si>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</si>
  <si>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</si>
  <si>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</si>
  <si>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</si>
  <si>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</si>
  <si>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</si>
  <si>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</si>
  <si>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</si>
  <si>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</si>
  <si>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</si>
  <si>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</si>
  <si>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</si>
  <si>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</si>
  <si>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</si>
  <si>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</si>
  <si>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</si>
  <si>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</si>
  <si>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</si>
  <si>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</si>
  <si>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</si>
  <si>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</si>
  <si>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</si>
  <si>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</si>
  <si>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</si>
  <si>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</si>
  <si>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</si>
  <si>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</si>
  <si>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</si>
  <si>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</si>
  <si>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</si>
  <si>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</si>
  <si>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</si>
  <si>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</si>
  <si>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</si>
  <si>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</si>
  <si>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</si>
  <si>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</si>
  <si>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</si>
  <si>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</si>
  <si>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</si>
  <si>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</si>
  <si>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</si>
  <si>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</si>
  <si>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</si>
  <si>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</si>
  <si>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</si>
  <si>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</si>
  <si>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</si>
  <si>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</si>
  <si>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</si>
  <si>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</si>
  <si>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</si>
  <si>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</si>
  <si>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</si>
  <si>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</si>
  <si>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</si>
  <si>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</si>
  <si>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</si>
  <si>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</si>
  <si>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</si>
  <si>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</si>
  <si>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</si>
  <si>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</si>
  <si>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</si>
  <si>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</si>
  <si>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</si>
  <si>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</si>
  <si>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</si>
  <si>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</si>
  <si>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</si>
  <si>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</si>
  <si>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</si>
  <si>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</si>
  <si>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</si>
  <si>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</si>
  <si>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</si>
  <si>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</si>
  <si>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</si>
  <si>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</si>
  <si>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</si>
  <si>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</si>
  <si>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</si>
  <si>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</si>
  <si>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</si>
  <si>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</si>
  <si>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</si>
  <si>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</si>
  <si>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</si>
  <si>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</si>
  <si>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</si>
  <si>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</si>
  <si>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</si>
  <si>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</si>
  <si>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</si>
  <si>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</si>
  <si>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</si>
  <si>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</si>
  <si>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</si>
  <si>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</si>
  <si>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</si>
  <si>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</si>
  <si>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</si>
  <si>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</si>
  <si>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</si>
  <si>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</si>
  <si>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</si>
  <si>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</si>
  <si>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</si>
  <si>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</si>
  <si>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</si>
  <si>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</si>
  <si>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</si>
  <si>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</si>
  <si>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</si>
  <si>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</si>
  <si>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</si>
  <si>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</si>
  <si>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</si>
  <si>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</si>
  <si>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</si>
  <si>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</si>
  <si>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</si>
  <si>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</si>
  <si>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</si>
  <si>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</si>
  <si>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</si>
  <si>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</si>
  <si>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</si>
  <si>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</si>
  <si>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</si>
  <si>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</si>
  <si>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</si>
  <si>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</si>
  <si>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</si>
  <si>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</si>
  <si>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</si>
  <si>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</si>
  <si>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</si>
  <si>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</si>
  <si>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</si>
  <si>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</si>
  <si>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</si>
  <si>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</si>
  <si>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</si>
  <si>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</si>
  <si>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</si>
  <si>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</si>
  <si>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</si>
  <si>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</si>
  <si>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</si>
  <si>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</si>
  <si>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</si>
  <si>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</si>
  <si>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</si>
  <si>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</si>
  <si>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</si>
  <si>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</si>
  <si>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</si>
  <si>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</si>
  <si>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</si>
  <si>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</si>
  <si>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</si>
  <si>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</si>
  <si>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</si>
  <si>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</si>
  <si>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</si>
  <si>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</si>
  <si>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</si>
  <si>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</si>
  <si>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</si>
  <si>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</si>
  <si>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</si>
  <si>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</si>
  <si>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</si>
  <si>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</si>
  <si>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</si>
  <si>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</si>
  <si>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</si>
  <si>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</si>
  <si>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</si>
  <si>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</si>
  <si>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</si>
  <si>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</si>
  <si>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</si>
  <si>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</si>
  <si>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</si>
  <si>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</si>
  <si>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</si>
  <si>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</si>
  <si>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</si>
  <si>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</si>
  <si>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</si>
  <si>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</si>
  <si>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</si>
  <si>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</si>
  <si>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</si>
  <si>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</si>
  <si>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</si>
  <si>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</si>
  <si>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</si>
  <si>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</si>
  <si>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</si>
  <si>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</si>
  <si>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</si>
  <si>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</si>
  <si>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</si>
  <si>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</si>
  <si>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</si>
  <si>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</si>
  <si>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</si>
  <si>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</si>
  <si>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</si>
  <si>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</si>
  <si>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</si>
  <si>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</si>
  <si>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</si>
  <si>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</si>
  <si>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</si>
  <si>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</si>
  <si>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</si>
  <si>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</si>
  <si>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</si>
  <si>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</si>
  <si>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</si>
  <si>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</si>
  <si>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</si>
  <si>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</si>
  <si>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</si>
  <si>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</si>
  <si>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</si>
  <si>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</si>
  <si>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</si>
  <si>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</si>
  <si>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</si>
  <si>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</si>
  <si>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</si>
  <si>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</si>
  <si>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</si>
  <si>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</si>
  <si>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</si>
  <si>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</si>
  <si>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</si>
  <si>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</si>
  <si>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</si>
  <si>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</si>
  <si>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</si>
  <si>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</si>
  <si>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</si>
  <si>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</si>
  <si>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</si>
  <si>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</si>
  <si>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</si>
  <si>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</si>
  <si>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</si>
  <si>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</si>
  <si>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</si>
  <si>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</si>
  <si>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</si>
  <si>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</si>
  <si>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</si>
  <si>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</si>
  <si>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</si>
  <si>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</si>
  <si>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</si>
  <si>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</si>
  <si>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</si>
  <si>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</si>
  <si>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</si>
  <si>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</si>
  <si>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</si>
  <si>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</si>
  <si>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</si>
  <si>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</si>
  <si>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</si>
  <si>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</si>
  <si>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</si>
  <si>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</si>
  <si>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</si>
  <si>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</si>
  <si>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</si>
  <si>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</si>
  <si>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</si>
  <si>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</si>
  <si>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</si>
  <si>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</si>
  <si>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</si>
  <si>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</si>
  <si>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</si>
  <si>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</si>
  <si>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</si>
  <si>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</si>
  <si>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</si>
  <si>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</si>
  <si>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</si>
  <si>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</si>
  <si>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</si>
  <si>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</si>
  <si>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</si>
  <si>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</si>
  <si>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</si>
  <si>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</si>
  <si>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</si>
  <si>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</si>
  <si>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</si>
  <si>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</si>
  <si>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</si>
  <si>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</si>
  <si>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</si>
  <si>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</si>
  <si>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</si>
  <si>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</si>
  <si>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</si>
  <si>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</si>
  <si>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</si>
  <si>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</si>
  <si>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</si>
  <si>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</si>
  <si>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</si>
  <si>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</si>
  <si>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</si>
  <si>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</si>
  <si>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</si>
  <si>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</si>
  <si>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</si>
  <si>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</si>
  <si>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</si>
  <si>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</si>
  <si>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</si>
  <si>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</si>
  <si>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</si>
  <si>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</si>
  <si>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</si>
  <si>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</si>
  <si>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</si>
  <si>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</si>
  <si>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</si>
  <si>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</si>
  <si>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</si>
  <si>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</si>
  <si>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</si>
  <si>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</si>
  <si>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</si>
  <si>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</si>
  <si>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</si>
  <si>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</si>
  <si>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</si>
  <si>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</si>
  <si>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</si>
  <si>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</si>
  <si>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</si>
  <si>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</si>
  <si>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</si>
  <si>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</si>
  <si>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</si>
  <si>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</si>
  <si>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</si>
  <si>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</si>
  <si>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</si>
  <si>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</si>
  <si>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</si>
  <si>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</si>
  <si>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</si>
  <si>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</si>
  <si>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</si>
  <si>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</si>
  <si>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</si>
  <si>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</si>
  <si>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</si>
  <si>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</si>
  <si>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</si>
  <si>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</si>
  <si>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</si>
  <si>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</si>
  <si>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</si>
  <si>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</si>
  <si>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</si>
  <si>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</si>
  <si>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</si>
  <si>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</si>
  <si>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</si>
  <si>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</si>
  <si>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</si>
  <si>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</si>
  <si>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</si>
  <si>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</si>
  <si>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</si>
  <si>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</si>
  <si>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</si>
  <si>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</si>
  <si>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</si>
  <si>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</si>
  <si>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</si>
  <si>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</si>
  <si>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</si>
  <si>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</si>
  <si>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</si>
  <si>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</si>
  <si>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</si>
  <si>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</si>
  <si>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</si>
  <si>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</si>
  <si>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</si>
  <si>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</si>
  <si>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</si>
  <si>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</si>
  <si>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</si>
  <si>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</si>
  <si>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</si>
  <si>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</si>
  <si>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</si>
  <si>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</si>
  <si>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</si>
  <si>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</si>
  <si>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</si>
  <si>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</si>
  <si>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</si>
  <si>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</si>
  <si>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</si>
  <si>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</si>
  <si>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</si>
  <si>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</si>
  <si>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</si>
  <si>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</si>
  <si>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</si>
  <si>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</si>
  <si>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</si>
  <si>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</si>
  <si>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</si>
  <si>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</si>
  <si>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</si>
  <si>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</si>
  <si>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</si>
  <si>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</si>
  <si>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</si>
  <si>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</si>
  <si>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</si>
  <si>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</si>
  <si>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</si>
  <si>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</si>
  <si>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</si>
  <si>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</si>
  <si>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</si>
  <si>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</si>
  <si>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</si>
  <si>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</si>
  <si>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</si>
  <si>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</si>
  <si>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</si>
  <si>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</si>
  <si>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</si>
  <si>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</si>
  <si>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</si>
  <si>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</si>
  <si>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</si>
  <si>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</si>
  <si>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</si>
  <si>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</si>
  <si>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</si>
  <si>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</si>
  <si>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</si>
  <si>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</si>
  <si>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</si>
  <si>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</si>
  <si>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</si>
  <si>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</si>
  <si>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</si>
  <si>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</si>
  <si>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</si>
  <si>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</si>
  <si>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</si>
  <si>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</si>
  <si>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</si>
  <si>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</si>
  <si>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</si>
  <si>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</si>
  <si>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</si>
  <si>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</si>
  <si>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</si>
  <si>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</si>
  <si>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</si>
  <si>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</si>
  <si>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</si>
  <si>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</si>
  <si>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</si>
  <si>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</si>
  <si>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</si>
  <si>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</si>
  <si>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</si>
  <si>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</si>
  <si>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</si>
  <si>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</si>
  <si>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</si>
  <si>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</si>
  <si>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</si>
  <si>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</si>
  <si>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</si>
  <si>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</si>
  <si>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</si>
  <si>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</si>
  <si>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</si>
  <si>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</si>
  <si>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</si>
  <si>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</si>
  <si>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</si>
  <si>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</si>
  <si>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</si>
  <si>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</si>
  <si>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</si>
  <si>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</si>
  <si>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</si>
  <si>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</si>
  <si>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</si>
  <si>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</si>
  <si>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</si>
  <si>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</si>
  <si>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</si>
  <si>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</si>
  <si>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</si>
  <si>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</si>
  <si>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</si>
  <si>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</si>
  <si>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</si>
  <si>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</si>
  <si>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</si>
  <si>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</si>
  <si>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</si>
  <si>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</si>
  <si>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</si>
  <si>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</si>
  <si>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</si>
  <si>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</si>
  <si>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</si>
  <si>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</si>
  <si>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</si>
  <si>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</si>
  <si>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</si>
  <si>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</si>
  <si>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</si>
  <si>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</si>
  <si>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</si>
  <si>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</si>
  <si>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</si>
  <si>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</si>
  <si>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</si>
  <si>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</si>
  <si>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</si>
  <si>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</si>
  <si>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</si>
  <si>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</si>
  <si>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</si>
  <si>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</si>
  <si>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</si>
  <si>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</si>
  <si>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</si>
  <si>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</si>
  <si>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</si>
  <si>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</si>
  <si>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</si>
  <si>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</si>
  <si>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</si>
  <si>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</si>
  <si>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</si>
  <si>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</si>
  <si>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</si>
  <si>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</si>
  <si>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</si>
  <si>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</si>
  <si>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</si>
  <si>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</si>
  <si>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</si>
  <si>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</si>
  <si>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</si>
  <si>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</si>
  <si>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</si>
  <si>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</si>
  <si>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</si>
  <si>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</si>
  <si>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</si>
  <si>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</si>
  <si>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</si>
  <si>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</si>
  <si>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</si>
  <si>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</si>
  <si>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</si>
  <si>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</si>
  <si>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</si>
  <si>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</si>
  <si>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</si>
  <si>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</si>
  <si>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</si>
  <si>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</si>
  <si>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</si>
  <si>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</si>
  <si>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</si>
  <si>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</si>
  <si>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</si>
  <si>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</si>
  <si>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</si>
  <si>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</si>
  <si>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</si>
  <si>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</si>
  <si>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</si>
  <si>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</si>
  <si>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</si>
  <si>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</si>
  <si>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</si>
  <si>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</si>
  <si>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</si>
  <si>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</si>
  <si>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</si>
  <si>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</si>
  <si>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</si>
  <si>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</si>
  <si>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</si>
  <si>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</si>
  <si>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</si>
  <si>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</si>
  <si>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</si>
  <si>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</si>
  <si>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</si>
  <si>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</si>
  <si>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</si>
  <si>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</si>
  <si>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</si>
  <si>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</si>
  <si>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</si>
  <si>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</si>
  <si>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</si>
  <si>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</si>
  <si>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</si>
  <si>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</si>
  <si>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</si>
  <si>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</si>
  <si>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</si>
  <si>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</si>
  <si>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</si>
  <si>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</si>
  <si>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</si>
  <si>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</si>
  <si>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</si>
  <si>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</si>
  <si>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</si>
  <si>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</si>
  <si>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</si>
  <si>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</si>
  <si>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</si>
  <si>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</si>
  <si>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</si>
  <si>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</si>
  <si>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</si>
  <si>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</si>
  <si>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</si>
  <si>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</si>
  <si>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</si>
  <si>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</si>
  <si>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</si>
  <si>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</si>
  <si>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</si>
  <si>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</si>
  <si>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</si>
  <si>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</si>
  <si>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</si>
  <si>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</si>
  <si>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</si>
  <si>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</si>
  <si>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</si>
  <si>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</si>
  <si>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</si>
  <si>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</si>
  <si>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</si>
  <si>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</si>
  <si>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</si>
  <si>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</si>
  <si>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</si>
  <si>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</si>
  <si>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</si>
  <si>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</si>
  <si>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</si>
  <si>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</si>
  <si>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</si>
  <si>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</si>
  <si>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</si>
  <si>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</si>
  <si>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</si>
  <si>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</si>
  <si>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</si>
  <si>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</si>
  <si>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</si>
  <si>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</si>
  <si>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</si>
  <si>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</si>
  <si>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</si>
  <si>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</si>
  <si>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</si>
  <si>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</si>
  <si>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</si>
  <si>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</si>
  <si>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</si>
  <si>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</si>
  <si>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</si>
  <si>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</si>
  <si>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</si>
  <si>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</si>
  <si>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</si>
  <si>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</si>
  <si>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</si>
  <si>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</si>
  <si>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</si>
  <si>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</si>
  <si>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</si>
  <si>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</si>
  <si>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</si>
  <si>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</si>
  <si>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</si>
  <si>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</si>
  <si>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</si>
  <si>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</si>
  <si>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</si>
  <si>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</si>
  <si>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</si>
  <si>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</si>
  <si>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</si>
  <si>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</si>
  <si>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</si>
  <si>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</si>
  <si>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</si>
  <si>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</si>
  <si>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</si>
  <si>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</si>
  <si>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</si>
  <si>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</si>
  <si>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</si>
  <si>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</si>
  <si>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</si>
  <si>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</si>
  <si>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</si>
  <si>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</si>
  <si>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</si>
  <si>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</si>
  <si>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</si>
  <si>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</si>
  <si>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</si>
  <si>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</si>
  <si>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</si>
  <si>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</si>
  <si>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</si>
  <si>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</si>
  <si>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</si>
  <si>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</si>
  <si>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</si>
  <si>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</si>
  <si>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</si>
  <si>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</si>
  <si>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</si>
  <si>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</si>
  <si>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</si>
  <si>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</si>
  <si>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</si>
  <si>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</si>
  <si>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</si>
  <si>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</si>
  <si>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</si>
  <si>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</si>
  <si>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</si>
  <si>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</si>
  <si>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</si>
  <si>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</si>
  <si>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</si>
  <si>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</si>
  <si>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</si>
  <si>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</si>
  <si>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</si>
  <si>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</si>
  <si>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</si>
  <si>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</si>
  <si>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</si>
  <si>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</si>
  <si>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</si>
  <si>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</si>
  <si>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</si>
  <si>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</si>
  <si>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</si>
  <si>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</si>
  <si>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</si>
  <si>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</si>
  <si>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</si>
  <si>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</si>
  <si>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</si>
  <si>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</si>
  <si>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</si>
  <si>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</si>
  <si>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</si>
  <si>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</si>
  <si>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</si>
  <si>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</si>
  <si>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</si>
  <si>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</si>
  <si>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</si>
  <si>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</si>
  <si>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</si>
  <si>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</si>
  <si>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</si>
  <si>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</si>
  <si>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</si>
  <si>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</si>
  <si>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</si>
  <si>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</si>
  <si>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</si>
  <si>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</si>
  <si>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</si>
  <si>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</si>
  <si>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</si>
  <si>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</si>
  <si>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</si>
  <si>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</si>
  <si>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</si>
  <si>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</si>
  <si>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</si>
  <si>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</si>
  <si>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hfgsL b]lj vqL</t>
  </si>
  <si>
    <t>ldg/fh kf08]</t>
  </si>
  <si>
    <t>sf]xf]nk'/ d]l8sn sn]h</t>
  </si>
  <si>
    <t>e'k]Gb| jln</t>
  </si>
  <si>
    <t>c+ljsf 3tL{ du/</t>
  </si>
  <si>
    <t>ldlt M @)&amp;&amp;.)(.!^</t>
  </si>
  <si>
    <t>Date : 2077/09/16</t>
  </si>
  <si>
    <t>कोरोना संक्रमितहरुको संख्यात्मक बिवरण  Date - 077-09-16</t>
  </si>
  <si>
    <t>df]xg axfb'/ dx/f</t>
  </si>
  <si>
    <t xml:space="preserve">  PCR at RTHS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</si>
</sst>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226" activePane="bottomLeft" state="frozen"/>
      <selection pane="bottomLeft" activeCell="D230" sqref="D230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275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78"/>
      <c r="G6" s="378"/>
      <c r="H6" s="378"/>
      <c r="I6" s="378"/>
      <c r="J6" s="378"/>
      <c r="K6" s="378"/>
      <c r="L6" s="378"/>
      <c r="M6" s="378"/>
      <c r="N6" s="387" t="s">
        <v>3789</v>
      </c>
      <c r="O6" s="388"/>
      <c r="P6" s="388"/>
      <c r="Q6" s="389"/>
    </row>
    <row r="7" spans="1:17" s="6" customFormat="1" ht="264.75" customHeight="1">
      <c r="A7" s="390" t="s">
        <v>22</v>
      </c>
      <c r="B7" s="392" t="s">
        <v>19</v>
      </c>
      <c r="C7" s="343" t="s">
        <v>23</v>
      </c>
      <c r="D7" s="335" t="s">
        <v>20</v>
      </c>
      <c r="E7" s="337" t="s">
        <v>21</v>
      </c>
      <c r="F7" s="369" t="s">
        <v>130</v>
      </c>
      <c r="G7" s="370"/>
      <c r="H7" s="371"/>
      <c r="I7" s="372" t="s">
        <v>11</v>
      </c>
      <c r="J7" s="369" t="s">
        <v>131</v>
      </c>
      <c r="K7" s="370"/>
      <c r="L7" s="371"/>
      <c r="M7" s="343" t="s">
        <v>32</v>
      </c>
      <c r="N7" s="345" t="s">
        <v>12</v>
      </c>
      <c r="O7" s="347" t="s">
        <v>25</v>
      </c>
      <c r="P7" s="349" t="s">
        <v>14</v>
      </c>
      <c r="Q7" s="9"/>
    </row>
    <row r="8" spans="1:17" s="6" customFormat="1" ht="168" customHeight="1" thickBot="1">
      <c r="A8" s="391"/>
      <c r="B8" s="393"/>
      <c r="C8" s="344"/>
      <c r="D8" s="336"/>
      <c r="E8" s="338"/>
      <c r="F8" s="96" t="s">
        <v>13</v>
      </c>
      <c r="G8" s="97" t="s">
        <v>15</v>
      </c>
      <c r="H8" s="97" t="s">
        <v>14</v>
      </c>
      <c r="I8" s="373"/>
      <c r="J8" s="98" t="s">
        <v>13</v>
      </c>
      <c r="K8" s="99" t="s">
        <v>15</v>
      </c>
      <c r="L8" s="99" t="s">
        <v>14</v>
      </c>
      <c r="M8" s="344"/>
      <c r="N8" s="346"/>
      <c r="O8" s="348"/>
      <c r="P8" s="350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97" t="s">
        <v>98</v>
      </c>
      <c r="C22" s="397"/>
      <c r="D22" s="39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97" t="s">
        <v>196</v>
      </c>
      <c r="C107" s="397"/>
      <c r="D107" s="39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97" t="s">
        <v>189</v>
      </c>
      <c r="C127" s="397"/>
      <c r="D127" s="39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97" t="s">
        <v>185</v>
      </c>
      <c r="C142" s="397"/>
      <c r="D142" s="39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97" t="s">
        <v>142</v>
      </c>
      <c r="C148" s="397"/>
      <c r="D148" s="39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97" t="s">
        <v>946</v>
      </c>
      <c r="C177" s="397"/>
      <c r="D177" s="39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66" t="s">
        <v>177</v>
      </c>
      <c r="C207" s="367"/>
      <c r="D207" s="368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66" t="s">
        <v>106</v>
      </c>
      <c r="C210" s="367"/>
      <c r="D210" s="368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98" t="s">
        <v>162</v>
      </c>
      <c r="C215" s="399"/>
      <c r="D215" s="400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66" t="s">
        <v>1184</v>
      </c>
      <c r="C223" s="367"/>
      <c r="D223" s="368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57" t="s">
        <v>942</v>
      </c>
      <c r="B224" s="358"/>
      <c r="C224" s="358"/>
      <c r="D224" s="359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51" t="s">
        <v>146</v>
      </c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3"/>
      <c r="Q225" s="5"/>
      <c r="W225" s="2" t="s">
        <v>1033</v>
      </c>
    </row>
    <row r="226" spans="1:23" ht="69.95" customHeight="1" thickBot="1">
      <c r="A226" s="354"/>
      <c r="B226" s="355"/>
      <c r="C226" s="355"/>
      <c r="D226" s="355"/>
      <c r="E226" s="355"/>
      <c r="F226" s="355"/>
      <c r="G226" s="355"/>
      <c r="H226" s="355"/>
      <c r="I226" s="355"/>
      <c r="J226" s="355"/>
      <c r="K226" s="355"/>
      <c r="L226" s="355"/>
      <c r="M226" s="355"/>
      <c r="N226" s="355"/>
      <c r="O226" s="355"/>
      <c r="P226" s="356"/>
      <c r="Q226" s="5"/>
    </row>
    <row r="227" spans="1:23" ht="162" customHeight="1">
      <c r="A227" s="360" t="s">
        <v>22</v>
      </c>
      <c r="B227" s="362" t="s">
        <v>19</v>
      </c>
      <c r="C227" s="364" t="s">
        <v>23</v>
      </c>
      <c r="D227" s="381" t="s">
        <v>20</v>
      </c>
      <c r="E227" s="383" t="s">
        <v>21</v>
      </c>
      <c r="F227" s="340" t="s">
        <v>128</v>
      </c>
      <c r="G227" s="341"/>
      <c r="H227" s="342"/>
      <c r="I227" s="374" t="s">
        <v>11</v>
      </c>
      <c r="J227" s="340" t="s">
        <v>129</v>
      </c>
      <c r="K227" s="341"/>
      <c r="L227" s="342"/>
      <c r="M227" s="394" t="s">
        <v>32</v>
      </c>
      <c r="N227" s="395" t="s">
        <v>126</v>
      </c>
      <c r="O227" s="396" t="s">
        <v>931</v>
      </c>
      <c r="P227" s="339" t="s">
        <v>14</v>
      </c>
      <c r="Q227" s="5"/>
    </row>
    <row r="228" spans="1:23" ht="153.75" customHeight="1" thickBot="1">
      <c r="A228" s="361"/>
      <c r="B228" s="363"/>
      <c r="C228" s="365"/>
      <c r="D228" s="382"/>
      <c r="E228" s="384"/>
      <c r="F228" s="42" t="s">
        <v>13</v>
      </c>
      <c r="G228" s="43" t="s">
        <v>15</v>
      </c>
      <c r="H228" s="43" t="s">
        <v>14</v>
      </c>
      <c r="I228" s="374"/>
      <c r="J228" s="44" t="s">
        <v>13</v>
      </c>
      <c r="K228" s="45" t="s">
        <v>15</v>
      </c>
      <c r="L228" s="45" t="s">
        <v>14</v>
      </c>
      <c r="M228" s="344"/>
      <c r="N228" s="395"/>
      <c r="O228" s="396"/>
      <c r="P228" s="339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22750</v>
      </c>
      <c r="P229" s="159">
        <v>22750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118</v>
      </c>
      <c r="G237" s="47">
        <v>447</v>
      </c>
      <c r="H237" s="47">
        <f>G237+F237</f>
        <v>565</v>
      </c>
      <c r="I237" s="47">
        <v>554</v>
      </c>
      <c r="J237" s="47">
        <v>2</v>
      </c>
      <c r="K237" s="47">
        <v>9</v>
      </c>
      <c r="L237" s="47">
        <f t="shared" si="29"/>
        <v>11</v>
      </c>
      <c r="M237" s="47">
        <v>0</v>
      </c>
      <c r="N237" s="47">
        <v>0</v>
      </c>
      <c r="O237" s="159"/>
      <c r="P237" s="49">
        <v>0</v>
      </c>
      <c r="Q237" s="5">
        <f>SUM(J237:K237)</f>
        <v>11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1921</v>
      </c>
      <c r="J238" s="47">
        <v>12</v>
      </c>
      <c r="K238" s="47">
        <v>38</v>
      </c>
      <c r="L238" s="47">
        <f t="shared" si="29"/>
        <v>50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P239" si="30">SUM(E229:E238)</f>
        <v>144</v>
      </c>
      <c r="F239" s="51">
        <f t="shared" si="30"/>
        <v>817</v>
      </c>
      <c r="G239" s="51">
        <f t="shared" si="30"/>
        <v>2400</v>
      </c>
      <c r="H239" s="51">
        <f t="shared" si="30"/>
        <v>3217</v>
      </c>
      <c r="I239" s="51">
        <f t="shared" si="30"/>
        <v>3156</v>
      </c>
      <c r="J239" s="51">
        <f t="shared" si="30"/>
        <v>14</v>
      </c>
      <c r="K239" s="51">
        <f t="shared" si="30"/>
        <v>47</v>
      </c>
      <c r="L239" s="51">
        <f t="shared" si="30"/>
        <v>61</v>
      </c>
      <c r="M239" s="51">
        <f t="shared" si="30"/>
        <v>0</v>
      </c>
      <c r="N239" s="51">
        <f t="shared" si="30"/>
        <v>0</v>
      </c>
      <c r="O239" s="51">
        <f t="shared" si="30"/>
        <v>22750</v>
      </c>
      <c r="P239" s="51">
        <f t="shared" si="30"/>
        <v>22750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931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22668</v>
      </c>
      <c r="J241" s="323"/>
      <c r="K241" s="324"/>
      <c r="L241" s="58">
        <v>82</v>
      </c>
      <c r="M241" s="58">
        <v>22668</v>
      </c>
      <c r="N241" s="58">
        <v>22750</v>
      </c>
      <c r="O241" s="58">
        <v>3029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19.5">
      <c r="A4" s="180">
        <v>2</v>
      </c>
      <c r="B4" s="179" t="s">
        <v>1152</v>
      </c>
      <c r="C4" s="181">
        <v>890</v>
      </c>
      <c r="D4" s="181">
        <v>135</v>
      </c>
    </row>
    <row r="5" spans="1:16" ht="19.5">
      <c r="A5" s="180">
        <v>3</v>
      </c>
      <c r="B5" s="179" t="s">
        <v>1205</v>
      </c>
      <c r="C5" s="181">
        <v>249</v>
      </c>
      <c r="D5" s="181">
        <v>15</v>
      </c>
    </row>
    <row r="6" spans="1:16" ht="19.5">
      <c r="A6" s="180">
        <v>4</v>
      </c>
      <c r="B6" s="179" t="s">
        <v>1206</v>
      </c>
      <c r="C6" s="181">
        <v>277</v>
      </c>
      <c r="D6" s="181">
        <v>2</v>
      </c>
    </row>
    <row r="7" spans="1:16" ht="19.5">
      <c r="A7" s="180">
        <v>5</v>
      </c>
      <c r="B7" s="179" t="s">
        <v>1207</v>
      </c>
      <c r="C7" s="181">
        <v>57</v>
      </c>
      <c r="D7" s="181">
        <v>2</v>
      </c>
    </row>
    <row r="8" spans="1:16" ht="19.5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19.5">
      <c r="A9" s="180">
        <v>7</v>
      </c>
      <c r="B9" s="179" t="s">
        <v>1209</v>
      </c>
      <c r="C9" s="181">
        <v>71</v>
      </c>
      <c r="D9" s="181">
        <v>0</v>
      </c>
    </row>
    <row r="10" spans="1:16" ht="19.5">
      <c r="A10" s="180">
        <v>8</v>
      </c>
      <c r="B10" s="179" t="s">
        <v>1210</v>
      </c>
      <c r="C10" s="181">
        <v>271</v>
      </c>
      <c r="D10" s="181">
        <v>24</v>
      </c>
    </row>
    <row r="11" spans="1:16" ht="19.5">
      <c r="A11" s="180">
        <v>9</v>
      </c>
      <c r="B11" s="179" t="s">
        <v>1211</v>
      </c>
      <c r="C11" s="181">
        <v>139</v>
      </c>
      <c r="D11" s="181">
        <v>1</v>
      </c>
    </row>
    <row r="12" spans="1:16" ht="19.5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75" t="s">
        <v>977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</row>
    <row r="3" spans="1:17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s="6" customFormat="1" ht="233.25" customHeight="1">
      <c r="A4" s="390" t="s">
        <v>22</v>
      </c>
      <c r="B4" s="392" t="s">
        <v>19</v>
      </c>
      <c r="C4" s="337" t="s">
        <v>21</v>
      </c>
      <c r="D4" s="369" t="s">
        <v>130</v>
      </c>
      <c r="E4" s="370"/>
      <c r="F4" s="371"/>
      <c r="G4" s="419" t="s">
        <v>11</v>
      </c>
      <c r="H4" s="369" t="s">
        <v>131</v>
      </c>
      <c r="I4" s="370"/>
      <c r="J4" s="371"/>
      <c r="K4" s="343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75" t="s">
        <v>24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92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6650</v>
      </c>
      <c r="E15" s="71">
        <v>0</v>
      </c>
      <c r="F15" s="69">
        <v>0</v>
      </c>
      <c r="G15" s="173">
        <f t="shared" si="0"/>
        <v>6650</v>
      </c>
      <c r="H15" s="69">
        <f t="shared" si="1"/>
        <v>6650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22750</v>
      </c>
      <c r="H16" s="79">
        <f t="shared" si="2"/>
        <v>22750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tabSelected="1" view="pageBreakPreview" topLeftCell="C1" zoomScale="14" zoomScaleSheetLayoutView="14" workbookViewId="0">
      <pane ySplit="10" topLeftCell="A18" activePane="bottomLeft" state="frozen"/>
      <selection pane="bottomLeft" activeCell="O22" sqref="O22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127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7" t="s">
        <v>3789</v>
      </c>
      <c r="O6" s="388"/>
      <c r="P6" s="388"/>
      <c r="Q6" s="389"/>
    </row>
    <row r="7" spans="1:17" ht="69.95" customHeight="1">
      <c r="A7" s="351" t="s">
        <v>183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3"/>
      <c r="Q7" s="5"/>
    </row>
    <row r="8" spans="1:17" ht="69.95" customHeight="1" thickBot="1">
      <c r="A8" s="354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  <c r="Q8" s="5"/>
    </row>
    <row r="9" spans="1:17" ht="162" customHeight="1">
      <c r="A9" s="360" t="s">
        <v>22</v>
      </c>
      <c r="B9" s="362" t="s">
        <v>19</v>
      </c>
      <c r="C9" s="364" t="s">
        <v>23</v>
      </c>
      <c r="D9" s="381" t="s">
        <v>20</v>
      </c>
      <c r="E9" s="383" t="s">
        <v>21</v>
      </c>
      <c r="F9" s="340" t="s">
        <v>128</v>
      </c>
      <c r="G9" s="341"/>
      <c r="H9" s="342"/>
      <c r="I9" s="374" t="s">
        <v>11</v>
      </c>
      <c r="J9" s="340" t="s">
        <v>129</v>
      </c>
      <c r="K9" s="341"/>
      <c r="L9" s="342"/>
      <c r="M9" s="394" t="s">
        <v>32</v>
      </c>
      <c r="N9" s="395" t="s">
        <v>126</v>
      </c>
      <c r="O9" s="396" t="s">
        <v>931</v>
      </c>
      <c r="P9" s="339" t="s">
        <v>14</v>
      </c>
      <c r="Q9" s="5"/>
    </row>
    <row r="10" spans="1:17" ht="138.75" customHeight="1" thickBot="1">
      <c r="A10" s="361"/>
      <c r="B10" s="363"/>
      <c r="C10" s="365"/>
      <c r="D10" s="382"/>
      <c r="E10" s="384"/>
      <c r="F10" s="42" t="s">
        <v>13</v>
      </c>
      <c r="G10" s="43" t="s">
        <v>15</v>
      </c>
      <c r="H10" s="43" t="s">
        <v>14</v>
      </c>
      <c r="I10" s="374"/>
      <c r="J10" s="44" t="s">
        <v>13</v>
      </c>
      <c r="K10" s="45" t="s">
        <v>15</v>
      </c>
      <c r="L10" s="45" t="s">
        <v>14</v>
      </c>
      <c r="M10" s="344"/>
      <c r="N10" s="395"/>
      <c r="O10" s="396"/>
      <c r="P10" s="339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22750</v>
      </c>
      <c r="P11" s="159">
        <v>22750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118</v>
      </c>
      <c r="G19" s="47">
        <v>447</v>
      </c>
      <c r="H19" s="47">
        <f>G19+F19</f>
        <v>565</v>
      </c>
      <c r="I19" s="47">
        <v>554</v>
      </c>
      <c r="J19" s="47">
        <v>2</v>
      </c>
      <c r="K19" s="47">
        <v>9</v>
      </c>
      <c r="L19" s="47">
        <f t="shared" si="1"/>
        <v>11</v>
      </c>
      <c r="M19" s="47">
        <v>0</v>
      </c>
      <c r="N19" s="47">
        <v>0</v>
      </c>
      <c r="O19" s="159"/>
      <c r="P19" s="49">
        <v>0</v>
      </c>
      <c r="Q19" s="5">
        <f>SUM(J19:K19)</f>
        <v>11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1921</v>
      </c>
      <c r="J20" s="47">
        <v>12</v>
      </c>
      <c r="K20" s="47">
        <v>38</v>
      </c>
      <c r="L20" s="47">
        <f t="shared" si="1"/>
        <v>50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P21" si="2">SUM(E11:E20)</f>
        <v>144</v>
      </c>
      <c r="F21" s="51">
        <f t="shared" si="2"/>
        <v>817</v>
      </c>
      <c r="G21" s="51">
        <f t="shared" si="2"/>
        <v>2400</v>
      </c>
      <c r="H21" s="51">
        <f t="shared" si="2"/>
        <v>3217</v>
      </c>
      <c r="I21" s="51">
        <f t="shared" si="2"/>
        <v>3156</v>
      </c>
      <c r="J21" s="51">
        <f t="shared" si="2"/>
        <v>14</v>
      </c>
      <c r="K21" s="51">
        <f t="shared" si="2"/>
        <v>47</v>
      </c>
      <c r="L21" s="51">
        <f t="shared" si="2"/>
        <v>61</v>
      </c>
      <c r="M21" s="51">
        <f t="shared" si="2"/>
        <v>0</v>
      </c>
      <c r="N21" s="51">
        <f t="shared" si="2"/>
        <v>0</v>
      </c>
      <c r="O21" s="51">
        <f t="shared" si="2"/>
        <v>22750</v>
      </c>
      <c r="P21" s="51">
        <f t="shared" si="2"/>
        <v>22750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3793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22668</v>
      </c>
      <c r="J23" s="323"/>
      <c r="K23" s="324"/>
      <c r="L23" s="58">
        <v>82</v>
      </c>
      <c r="M23" s="58">
        <v>22668</v>
      </c>
      <c r="N23" s="58">
        <v>22750</v>
      </c>
      <c r="O23" s="58">
        <v>3029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topLeftCell="A4" zoomScale="14" zoomScaleSheetLayoutView="14" workbookViewId="0">
      <selection activeCell="F10" sqref="F10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34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34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34" s="6" customFormat="1" ht="233.25" customHeight="1">
      <c r="A4" s="390" t="s">
        <v>22</v>
      </c>
      <c r="B4" s="390" t="s">
        <v>3260</v>
      </c>
      <c r="C4" s="445" t="s">
        <v>271</v>
      </c>
      <c r="D4" s="445"/>
      <c r="E4" s="445"/>
      <c r="F4" s="446" t="s">
        <v>276</v>
      </c>
      <c r="G4" s="446" t="s">
        <v>13</v>
      </c>
      <c r="H4" s="446" t="s">
        <v>15</v>
      </c>
      <c r="I4" s="441" t="s">
        <v>670</v>
      </c>
      <c r="J4" s="439" t="s">
        <v>779</v>
      </c>
      <c r="K4" s="439" t="s">
        <v>272</v>
      </c>
      <c r="L4" s="443" t="s">
        <v>631</v>
      </c>
      <c r="M4" s="443" t="s">
        <v>632</v>
      </c>
      <c r="N4" s="443" t="s">
        <v>273</v>
      </c>
      <c r="O4" s="443" t="s">
        <v>32</v>
      </c>
      <c r="P4" s="64"/>
      <c r="Q4" s="64"/>
    </row>
    <row r="5" spans="1:34" s="6" customFormat="1" ht="168" customHeight="1" thickBot="1">
      <c r="A5" s="391"/>
      <c r="B5" s="391"/>
      <c r="C5" s="91" t="s">
        <v>13</v>
      </c>
      <c r="D5" s="89" t="s">
        <v>15</v>
      </c>
      <c r="E5" s="90" t="s">
        <v>14</v>
      </c>
      <c r="F5" s="447"/>
      <c r="G5" s="447"/>
      <c r="H5" s="447"/>
      <c r="I5" s="442"/>
      <c r="J5" s="440"/>
      <c r="K5" s="440"/>
      <c r="L5" s="444"/>
      <c r="M5" s="444"/>
      <c r="N5" s="444"/>
      <c r="O5" s="444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521</v>
      </c>
      <c r="E6" s="88">
        <f t="shared" ref="E6:E16" si="0">C6+D6</f>
        <v>741</v>
      </c>
      <c r="F6" s="88">
        <v>13</v>
      </c>
      <c r="G6" s="88">
        <v>6</v>
      </c>
      <c r="H6" s="88">
        <v>7</v>
      </c>
      <c r="I6" s="88">
        <v>7</v>
      </c>
      <c r="J6" s="88">
        <v>13</v>
      </c>
      <c r="K6" s="88">
        <v>0</v>
      </c>
      <c r="L6" s="88">
        <v>213</v>
      </c>
      <c r="M6" s="88">
        <v>508</v>
      </c>
      <c r="N6" s="88">
        <v>721</v>
      </c>
      <c r="O6" s="88">
        <v>0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367</v>
      </c>
      <c r="D7" s="75">
        <v>935</v>
      </c>
      <c r="E7" s="88">
        <f t="shared" si="0"/>
        <v>1302</v>
      </c>
      <c r="F7" s="88">
        <v>32</v>
      </c>
      <c r="G7" s="88">
        <v>4</v>
      </c>
      <c r="H7" s="88">
        <v>28</v>
      </c>
      <c r="I7" s="88">
        <v>8</v>
      </c>
      <c r="J7" s="88">
        <v>31</v>
      </c>
      <c r="K7" s="88">
        <v>1</v>
      </c>
      <c r="L7" s="88">
        <v>64</v>
      </c>
      <c r="M7" s="88">
        <v>898</v>
      </c>
      <c r="N7" s="88">
        <v>1262</v>
      </c>
      <c r="O7" s="88">
        <v>0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6</v>
      </c>
      <c r="G8" s="88">
        <v>2</v>
      </c>
      <c r="H8" s="88">
        <v>4</v>
      </c>
      <c r="I8" s="88">
        <v>2</v>
      </c>
      <c r="J8" s="88">
        <v>6</v>
      </c>
      <c r="K8" s="88">
        <v>0</v>
      </c>
      <c r="L8" s="88">
        <v>71</v>
      </c>
      <c r="M8" s="88">
        <v>229</v>
      </c>
      <c r="N8" s="88">
        <v>300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3</v>
      </c>
      <c r="G9" s="88">
        <v>0</v>
      </c>
      <c r="H9" s="88">
        <v>3</v>
      </c>
      <c r="I9" s="88">
        <v>0</v>
      </c>
      <c r="J9" s="88">
        <v>3</v>
      </c>
      <c r="K9" s="88">
        <v>0</v>
      </c>
      <c r="L9" s="88">
        <v>16</v>
      </c>
      <c r="M9" s="88">
        <v>67</v>
      </c>
      <c r="N9" s="88">
        <v>83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792</v>
      </c>
      <c r="D17" s="79">
        <f t="shared" si="1"/>
        <v>2237</v>
      </c>
      <c r="E17" s="79">
        <f t="shared" si="1"/>
        <v>3029</v>
      </c>
      <c r="F17" s="79">
        <f t="shared" si="1"/>
        <v>61</v>
      </c>
      <c r="G17" s="79">
        <f t="shared" si="1"/>
        <v>14</v>
      </c>
      <c r="H17" s="79">
        <f t="shared" si="1"/>
        <v>47</v>
      </c>
      <c r="I17" s="79">
        <f t="shared" si="1"/>
        <v>19</v>
      </c>
      <c r="J17" s="79">
        <f t="shared" si="1"/>
        <v>60</v>
      </c>
      <c r="K17" s="79">
        <f t="shared" si="1"/>
        <v>1</v>
      </c>
      <c r="L17" s="79">
        <f t="shared" si="1"/>
        <v>478</v>
      </c>
      <c r="M17" s="79">
        <f t="shared" si="1"/>
        <v>2171</v>
      </c>
      <c r="N17" s="79">
        <f t="shared" si="1"/>
        <v>2949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3790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35"/>
  <sheetViews>
    <sheetView zoomScale="96" zoomScaleNormal="96" workbookViewId="0">
      <pane ySplit="5" topLeftCell="A3022" activePane="bottomLeft" state="frozen"/>
      <selection pane="bottomLeft" activeCell="M3033" sqref="M3033:M3034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2" t="s">
        <v>893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</row>
    <row r="2" spans="1:14" ht="26.25">
      <c r="A2" s="453" t="s">
        <v>894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</row>
    <row r="3" spans="1:14" ht="26.25">
      <c r="A3" s="454" t="s">
        <v>933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</row>
    <row r="4" spans="1:14" ht="14.25" customHeight="1">
      <c r="A4" s="450" t="s">
        <v>277</v>
      </c>
      <c r="B4" s="458" t="s">
        <v>278</v>
      </c>
      <c r="C4" s="450" t="s">
        <v>279</v>
      </c>
      <c r="D4" s="450" t="s">
        <v>280</v>
      </c>
      <c r="E4" s="450" t="s">
        <v>281</v>
      </c>
      <c r="F4" s="448" t="s">
        <v>282</v>
      </c>
      <c r="G4" s="455" t="s">
        <v>283</v>
      </c>
      <c r="H4" s="455" t="s">
        <v>14</v>
      </c>
      <c r="I4" s="448" t="s">
        <v>272</v>
      </c>
      <c r="J4" s="448" t="s">
        <v>671</v>
      </c>
      <c r="K4" s="448" t="s">
        <v>11</v>
      </c>
      <c r="L4" s="448" t="s">
        <v>284</v>
      </c>
      <c r="M4" s="448" t="s">
        <v>285</v>
      </c>
      <c r="N4" s="450" t="s">
        <v>286</v>
      </c>
    </row>
    <row r="5" spans="1:14" ht="41.25" customHeight="1">
      <c r="A5" s="451"/>
      <c r="B5" s="449"/>
      <c r="C5" s="451"/>
      <c r="D5" s="451"/>
      <c r="E5" s="451"/>
      <c r="F5" s="457"/>
      <c r="G5" s="456"/>
      <c r="H5" s="456"/>
      <c r="I5" s="457"/>
      <c r="J5" s="457"/>
      <c r="K5" s="457"/>
      <c r="L5" s="457"/>
      <c r="M5" s="449"/>
      <c r="N5" s="451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170" customFormat="1" ht="19.5" customHeight="1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170" customFormat="1" ht="19.5" customHeight="1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170" customFormat="1" ht="19.5" customHeight="1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3786</v>
      </c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/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3747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3748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3749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3750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3751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3752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3753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3754</v>
      </c>
      <c r="C3002" s="146">
        <v>55</v>
      </c>
      <c r="D3002" s="135" t="s">
        <v>3755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3756</v>
      </c>
      <c r="C3003" s="146">
        <v>40</v>
      </c>
      <c r="D3003" s="135" t="s">
        <v>3757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3765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170" customFormat="1" ht="19.5" customHeight="1">
      <c r="A3012" s="106">
        <v>3007</v>
      </c>
      <c r="B3012" s="111" t="s">
        <v>3767</v>
      </c>
      <c r="C3012" s="146">
        <v>61</v>
      </c>
      <c r="D3012" s="135" t="s">
        <v>1116</v>
      </c>
      <c r="E3012" s="156">
        <v>64898</v>
      </c>
      <c r="F3012" s="155" t="s">
        <v>642</v>
      </c>
      <c r="G3012" s="114" t="s">
        <v>2359</v>
      </c>
      <c r="H3012" s="133">
        <v>1</v>
      </c>
      <c r="I3012" s="155"/>
      <c r="J3012" s="112"/>
      <c r="K3012" s="112"/>
      <c r="L3012" s="133">
        <v>1</v>
      </c>
      <c r="M3012" s="134" t="s">
        <v>290</v>
      </c>
      <c r="N3012" s="184"/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170" customFormat="1" ht="19.5" customHeight="1">
      <c r="A3022" s="106">
        <v>3017</v>
      </c>
      <c r="B3022" s="111" t="s">
        <v>3777</v>
      </c>
      <c r="C3022" s="146">
        <v>37</v>
      </c>
      <c r="D3022" s="135" t="s">
        <v>1041</v>
      </c>
      <c r="E3022" s="156">
        <v>64900</v>
      </c>
      <c r="F3022" s="155" t="s">
        <v>642</v>
      </c>
      <c r="G3022" s="114" t="s">
        <v>1259</v>
      </c>
      <c r="H3022" s="133">
        <v>1</v>
      </c>
      <c r="I3022" s="155"/>
      <c r="J3022" s="112"/>
      <c r="K3022" s="112"/>
      <c r="L3022" s="133">
        <v>1</v>
      </c>
      <c r="M3022" s="134" t="s">
        <v>290</v>
      </c>
      <c r="N3022" s="184"/>
    </row>
    <row r="3023" spans="1:14" s="170" customFormat="1" ht="19.5" customHeight="1">
      <c r="A3023" s="106">
        <v>3018</v>
      </c>
      <c r="B3023" s="111" t="s">
        <v>3774</v>
      </c>
      <c r="C3023" s="146">
        <v>37</v>
      </c>
      <c r="D3023" s="135" t="s">
        <v>1043</v>
      </c>
      <c r="E3023" s="156">
        <v>64900</v>
      </c>
      <c r="F3023" s="155" t="s">
        <v>642</v>
      </c>
      <c r="G3023" s="114" t="s">
        <v>1259</v>
      </c>
      <c r="H3023" s="133">
        <v>1</v>
      </c>
      <c r="I3023" s="155"/>
      <c r="J3023" s="112"/>
      <c r="K3023" s="112"/>
      <c r="L3023" s="133">
        <v>1</v>
      </c>
      <c r="M3023" s="134" t="s">
        <v>290</v>
      </c>
      <c r="N3023" s="184"/>
    </row>
    <row r="3024" spans="1:14" s="170" customFormat="1" ht="19.5" customHeight="1">
      <c r="A3024" s="106">
        <v>3019</v>
      </c>
      <c r="B3024" s="111" t="s">
        <v>3778</v>
      </c>
      <c r="C3024" s="146">
        <v>4</v>
      </c>
      <c r="D3024" s="135" t="s">
        <v>1041</v>
      </c>
      <c r="E3024" s="156">
        <v>64900</v>
      </c>
      <c r="F3024" s="155" t="s">
        <v>642</v>
      </c>
      <c r="G3024" s="114" t="s">
        <v>1259</v>
      </c>
      <c r="H3024" s="133">
        <v>1</v>
      </c>
      <c r="I3024" s="155"/>
      <c r="J3024" s="112"/>
      <c r="K3024" s="112"/>
      <c r="L3024" s="133">
        <v>1</v>
      </c>
      <c r="M3024" s="134" t="s">
        <v>290</v>
      </c>
      <c r="N3024" s="184"/>
    </row>
    <row r="3025" spans="1:14" s="170" customFormat="1" ht="19.5" customHeight="1">
      <c r="A3025" s="106">
        <v>3020</v>
      </c>
      <c r="B3025" s="111" t="s">
        <v>3779</v>
      </c>
      <c r="C3025" s="146">
        <v>64</v>
      </c>
      <c r="D3025" s="135" t="s">
        <v>1010</v>
      </c>
      <c r="E3025" s="156">
        <v>64900</v>
      </c>
      <c r="F3025" s="155" t="s">
        <v>642</v>
      </c>
      <c r="G3025" s="114" t="s">
        <v>1259</v>
      </c>
      <c r="H3025" s="133">
        <v>1</v>
      </c>
      <c r="I3025" s="155"/>
      <c r="J3025" s="112"/>
      <c r="K3025" s="112"/>
      <c r="L3025" s="133">
        <v>1</v>
      </c>
      <c r="M3025" s="134" t="s">
        <v>290</v>
      </c>
      <c r="N3025" s="184"/>
    </row>
    <row r="3026" spans="1:14" s="170" customFormat="1" ht="19.5" customHeight="1">
      <c r="A3026" s="106">
        <v>3021</v>
      </c>
      <c r="B3026" s="111" t="s">
        <v>3780</v>
      </c>
      <c r="C3026" s="146">
        <v>69</v>
      </c>
      <c r="D3026" s="135" t="s">
        <v>1122</v>
      </c>
      <c r="E3026" s="156">
        <v>64901</v>
      </c>
      <c r="F3026" s="155" t="s">
        <v>642</v>
      </c>
      <c r="G3026" s="114" t="s">
        <v>1259</v>
      </c>
      <c r="H3026" s="133">
        <v>1</v>
      </c>
      <c r="I3026" s="155"/>
      <c r="J3026" s="112"/>
      <c r="K3026" s="112"/>
      <c r="L3026" s="133">
        <v>1</v>
      </c>
      <c r="M3026" s="134" t="s">
        <v>290</v>
      </c>
      <c r="N3026" s="184"/>
    </row>
    <row r="3027" spans="1:14" s="170" customFormat="1" ht="19.5" customHeight="1">
      <c r="A3027" s="106">
        <v>3022</v>
      </c>
      <c r="B3027" s="111" t="s">
        <v>3781</v>
      </c>
      <c r="C3027" s="146">
        <v>75</v>
      </c>
      <c r="D3027" s="135" t="s">
        <v>318</v>
      </c>
      <c r="E3027" s="156">
        <v>64903</v>
      </c>
      <c r="F3027" s="155" t="s">
        <v>642</v>
      </c>
      <c r="G3027" s="114" t="s">
        <v>2359</v>
      </c>
      <c r="H3027" s="133">
        <v>1</v>
      </c>
      <c r="I3027" s="155"/>
      <c r="J3027" s="112"/>
      <c r="K3027" s="112"/>
      <c r="L3027" s="133">
        <v>1</v>
      </c>
      <c r="M3027" s="134" t="s">
        <v>290</v>
      </c>
      <c r="N3027" s="184"/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2"/>
      <c r="L3028" s="133">
        <v>1</v>
      </c>
      <c r="M3028" s="134" t="s">
        <v>290</v>
      </c>
      <c r="N3028" s="184"/>
    </row>
    <row r="3029" spans="1:14" s="170" customFormat="1" ht="19.5" customHeight="1">
      <c r="A3029" s="106">
        <v>3024</v>
      </c>
      <c r="B3029" s="111" t="s">
        <v>3783</v>
      </c>
      <c r="C3029" s="146">
        <v>46</v>
      </c>
      <c r="D3029" s="135" t="s">
        <v>1085</v>
      </c>
      <c r="E3029" s="156">
        <v>64904</v>
      </c>
      <c r="F3029" s="155" t="s">
        <v>642</v>
      </c>
      <c r="G3029" s="114" t="s">
        <v>2359</v>
      </c>
      <c r="H3029" s="133">
        <v>1</v>
      </c>
      <c r="I3029" s="155"/>
      <c r="J3029" s="112"/>
      <c r="K3029" s="112"/>
      <c r="L3029" s="133">
        <v>1</v>
      </c>
      <c r="M3029" s="134" t="s">
        <v>290</v>
      </c>
      <c r="N3029" s="184"/>
    </row>
    <row r="3030" spans="1:14" s="170" customFormat="1" ht="19.5" customHeight="1">
      <c r="A3030" s="106">
        <v>3025</v>
      </c>
      <c r="B3030" s="111" t="s">
        <v>3784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/>
      <c r="L3030" s="133">
        <v>1</v>
      </c>
      <c r="M3030" s="134" t="s">
        <v>290</v>
      </c>
      <c r="N3030" s="184"/>
    </row>
    <row r="3031" spans="1:14" s="170" customFormat="1" ht="19.5" customHeight="1">
      <c r="A3031" s="106">
        <v>3026</v>
      </c>
      <c r="B3031" s="111" t="s">
        <v>3785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/>
      <c r="L3031" s="133">
        <v>1</v>
      </c>
      <c r="M3031" s="134" t="s">
        <v>290</v>
      </c>
      <c r="N3031" s="184"/>
    </row>
    <row r="3032" spans="1:14" s="170" customFormat="1" ht="19.5" customHeight="1">
      <c r="A3032" s="106">
        <v>3027</v>
      </c>
      <c r="B3032" s="111" t="s">
        <v>3787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/>
      <c r="L3032" s="133">
        <v>1</v>
      </c>
      <c r="M3032" s="134" t="s">
        <v>290</v>
      </c>
      <c r="N3032" s="184"/>
    </row>
    <row r="3033" spans="1:14" s="170" customFormat="1" ht="19.5" customHeight="1">
      <c r="A3033" s="106">
        <v>3028</v>
      </c>
      <c r="B3033" s="111" t="s">
        <v>3788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/>
      <c r="L3033" s="133">
        <v>1</v>
      </c>
      <c r="M3033" s="134" t="s">
        <v>290</v>
      </c>
      <c r="N3033" s="184"/>
    </row>
    <row r="3034" spans="1:14" s="170" customFormat="1" ht="19.5" customHeight="1">
      <c r="A3034" s="106"/>
      <c r="B3034" s="111" t="s">
        <v>3792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55"/>
      <c r="J3034" s="112"/>
      <c r="K3034" s="112"/>
      <c r="L3034" s="133">
        <v>1</v>
      </c>
      <c r="M3034" s="134" t="s">
        <v>290</v>
      </c>
      <c r="N3034" s="184"/>
    </row>
    <row r="3035" spans="1:14" s="170" customFormat="1" ht="19.5" customHeight="1">
      <c r="A3035" s="106"/>
      <c r="B3035" s="105"/>
      <c r="C3035" s="312"/>
      <c r="D3035" s="312"/>
      <c r="E3035" s="312"/>
      <c r="F3035" s="312"/>
      <c r="G3035" s="313"/>
      <c r="H3035" s="147">
        <f>SUBTOTAL(109,H6:H3034)</f>
        <v>3029</v>
      </c>
      <c r="I3035" s="147">
        <f>SUBTOTAL(109,I6:I3034)</f>
        <v>1</v>
      </c>
      <c r="J3035" s="147">
        <f>SUBTOTAL(109,J6:J3034)</f>
        <v>19</v>
      </c>
      <c r="K3035" s="147">
        <f>SUBTOTAL(109,K6:K3034)</f>
        <v>2949</v>
      </c>
      <c r="L3035" s="147">
        <f>SUBTOTAL(109,L6:L3034)</f>
        <v>60</v>
      </c>
      <c r="M3035" s="147"/>
      <c r="N3035" s="130"/>
    </row>
  </sheetData>
  <mergeCells count="17"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I10" sqref="I10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6" t="s">
        <v>24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>
      <c r="A3" s="177"/>
      <c r="B3" s="468" t="s">
        <v>3791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>
      <c r="A4" s="469" t="s">
        <v>1155</v>
      </c>
      <c r="B4" s="459" t="s">
        <v>1156</v>
      </c>
      <c r="C4" s="473" t="s">
        <v>1690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1691</v>
      </c>
      <c r="W5" s="480" t="s">
        <v>1692</v>
      </c>
      <c r="X5" s="480" t="s">
        <v>1693</v>
      </c>
      <c r="Y5" s="477" t="s">
        <v>1166</v>
      </c>
      <c r="Z5" s="459" t="s">
        <v>1167</v>
      </c>
      <c r="AA5" s="459" t="s">
        <v>1694</v>
      </c>
      <c r="AB5" s="461" t="s">
        <v>1695</v>
      </c>
    </row>
    <row r="6" spans="1:28" ht="30" customHeight="1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410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553</v>
      </c>
      <c r="T7" s="192">
        <f>D7+F7+H7+J7+L7+N7+P7+R7</f>
        <v>206</v>
      </c>
      <c r="U7" s="192">
        <f>S7+T7</f>
        <v>759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37</v>
      </c>
      <c r="E8" s="191">
        <v>658</v>
      </c>
      <c r="F8" s="191">
        <v>349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912</v>
      </c>
      <c r="T8" s="192">
        <f t="shared" si="0"/>
        <v>402</v>
      </c>
      <c r="U8" s="192">
        <f t="shared" ref="U8:U16" si="1">S8+T8</f>
        <v>1314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3" t="s">
        <v>1175</v>
      </c>
      <c r="B17" s="464"/>
      <c r="C17" s="194">
        <f t="shared" ref="C17:X17" si="3">SUM(C7:C16)</f>
        <v>602</v>
      </c>
      <c r="D17" s="194">
        <f t="shared" si="3"/>
        <v>114</v>
      </c>
      <c r="E17" s="194">
        <f t="shared" si="3"/>
        <v>1444</v>
      </c>
      <c r="F17" s="194">
        <f t="shared" si="3"/>
        <v>656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2226</v>
      </c>
      <c r="T17" s="194">
        <f t="shared" si="3"/>
        <v>803</v>
      </c>
      <c r="U17" s="194">
        <f t="shared" si="3"/>
        <v>3029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65" t="s">
        <v>1699</v>
      </c>
      <c r="C19" s="465"/>
      <c r="D19" s="465"/>
      <c r="E19" s="195">
        <v>74</v>
      </c>
      <c r="Z19"/>
    </row>
    <row r="20" spans="1:28">
      <c r="A20" s="195">
        <v>2</v>
      </c>
      <c r="B20" s="465" t="s">
        <v>1700</v>
      </c>
      <c r="C20" s="465"/>
      <c r="D20" s="465"/>
      <c r="E20" s="195">
        <v>14</v>
      </c>
      <c r="Z20"/>
    </row>
    <row r="21" spans="1:28">
      <c r="A21" s="195">
        <v>3</v>
      </c>
      <c r="B21" s="465" t="s">
        <v>2663</v>
      </c>
      <c r="C21" s="465"/>
      <c r="D21" s="465"/>
      <c r="E21" s="195">
        <v>1</v>
      </c>
      <c r="Z21"/>
    </row>
    <row r="22" spans="1:28">
      <c r="A22" s="195">
        <v>4</v>
      </c>
      <c r="B22" s="465" t="s">
        <v>1701</v>
      </c>
      <c r="C22" s="465"/>
      <c r="D22" s="465"/>
      <c r="E22" s="195">
        <v>4</v>
      </c>
      <c r="Z22"/>
    </row>
    <row r="23" spans="1:28">
      <c r="A23" s="195">
        <v>5</v>
      </c>
      <c r="B23" s="465" t="s">
        <v>1702</v>
      </c>
      <c r="C23" s="465"/>
      <c r="D23" s="465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37" workbookViewId="0">
      <selection activeCell="H49" sqref="H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2" t="s">
        <v>893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</row>
    <row r="2" spans="1:16" ht="26.25">
      <c r="B2" s="453" t="s">
        <v>894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</row>
    <row r="3" spans="1:16" ht="24.75">
      <c r="B3" s="454" t="s">
        <v>2972</v>
      </c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3745</v>
      </c>
      <c r="J47" s="319" t="s">
        <v>3746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G17" sqref="G17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31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3029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2020-12-31T07:50:10Z</cp:lastPrinted>
  <dcterms:created xsi:type="dcterms:W3CDTF">2020-03-25T07:02:21Z</dcterms:created>
  <dcterms:modified xsi:type="dcterms:W3CDTF">2020-12-31T07:53:42Z</dcterms:modified>
</cp:coreProperties>
</file>