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6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Name'!$B$4:$N$3029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H235" i="28"/>
  <c r="L235" i="28" s="1"/>
  <c r="H234" i="28"/>
  <c r="L234" i="28" s="1"/>
  <c r="H233" i="28"/>
  <c r="L233" i="28" s="1"/>
  <c r="H232" i="28"/>
  <c r="L232" i="28" s="1"/>
  <c r="H231" i="28"/>
  <c r="L231" i="28" s="1"/>
  <c r="H230" i="28"/>
  <c r="L230" i="28" s="1"/>
  <c r="H229" i="28"/>
  <c r="L229" i="28" s="1"/>
  <c r="L239" i="28" l="1"/>
  <c r="H239" i="28"/>
  <c r="Q237" i="28"/>
  <c r="V17" i="40" l="1"/>
  <c r="I3030" i="35" l="1"/>
  <c r="J3030" i="35"/>
  <c r="K3030" i="35"/>
  <c r="L3030" i="35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H3030" i="35" l="1"/>
  <c r="F48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<sst xmlns="http://schemas.openxmlformats.org/spreadsheetml/2006/main" count="16210" uniqueCount="3787">
  <si>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</si>
  <si>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</si>
  <si>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</si>
  <si>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</si>
  <si>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</si>
  <si>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</si>
  <si>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</si>
  <si>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</si>
  <si>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</si>
  <si>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</si>
  <si>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</si>
  <si>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</si>
  <si>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</si>
  <si>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</si>
  <si>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</si>
  <si>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</si>
  <si>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</si>
  <si>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</si>
  <si>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</si>
  <si>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</si>
  <si>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</si>
  <si>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</si>
  <si>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</si>
  <si>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</si>
  <si>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</si>
  <si>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</si>
  <si>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</si>
  <si>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</si>
  <si>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</si>
  <si>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</si>
  <si>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</si>
  <si>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</si>
  <si>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</si>
  <si>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</si>
  <si>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</si>
  <si>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</si>
  <si>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</si>
  <si>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</si>
  <si>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</si>
  <si>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</si>
  <si>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</si>
  <si>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</si>
  <si>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</si>
  <si>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</si>
  <si>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</si>
  <si>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</si>
  <si>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</si>
  <si>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</si>
  <si>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</si>
  <si>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</si>
  <si>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</si>
  <si>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</si>
  <si>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</si>
  <si>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</si>
  <si>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</si>
  <si>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</si>
  <si>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</si>
  <si>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</si>
  <si>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</si>
  <si>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</si>
  <si>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</si>
  <si>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</si>
  <si>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</si>
  <si>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</si>
  <si>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</si>
  <si>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</si>
  <si>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</si>
  <si>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</si>
  <si>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</si>
  <si>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</si>
  <si>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</si>
  <si>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</si>
  <si>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</si>
  <si>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</si>
  <si>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</si>
  <si>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</si>
  <si>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</si>
  <si>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</si>
  <si>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</si>
  <si>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</si>
  <si>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</si>
  <si>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</si>
  <si>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</si>
  <si>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</si>
  <si>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</si>
  <si>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</si>
  <si>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</si>
  <si>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</si>
  <si>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</si>
  <si>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</si>
  <si>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</si>
  <si>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</si>
  <si>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</si>
  <si>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</si>
  <si>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</si>
  <si>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</si>
  <si>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</si>
  <si>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</si>
  <si>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</si>
  <si>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</si>
  <si>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</si>
  <si>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</si>
  <si>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</si>
  <si>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</si>
  <si>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</si>
  <si>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</si>
  <si>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</si>
  <si>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</si>
  <si>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</si>
  <si>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</si>
  <si>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</si>
  <si>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</si>
  <si>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</si>
  <si>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</si>
  <si>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</si>
  <si>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</si>
  <si>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</si>
  <si>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</si>
  <si>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</si>
  <si>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</si>
  <si>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</si>
  <si>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</si>
  <si>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</si>
  <si>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</si>
  <si>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</si>
  <si>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</si>
  <si>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</si>
  <si>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</si>
  <si>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</si>
  <si>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</si>
  <si>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</si>
  <si>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</si>
  <si>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</si>
  <si>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</si>
  <si>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</si>
  <si>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</si>
  <si>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</si>
  <si>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</si>
  <si>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</si>
  <si>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</si>
  <si>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</si>
  <si>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</si>
  <si>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</si>
  <si>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</si>
  <si>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</si>
  <si>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</si>
  <si>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</si>
  <si>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</si>
  <si>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</si>
  <si>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</si>
  <si>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</si>
  <si>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</si>
  <si>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</si>
  <si>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</si>
  <si>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</si>
  <si>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</si>
  <si>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</si>
  <si>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</si>
  <si>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</si>
  <si>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</si>
  <si>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</si>
  <si>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</si>
  <si>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</si>
  <si>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</si>
  <si>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</si>
  <si>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</si>
  <si>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</si>
  <si>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</si>
  <si>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</si>
  <si>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</si>
  <si>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</si>
  <si>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</si>
  <si>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</si>
  <si>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</si>
  <si>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</si>
  <si>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</si>
  <si>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</si>
  <si>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</si>
  <si>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</si>
  <si>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</si>
  <si>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</si>
  <si>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</si>
  <si>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</si>
  <si>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</si>
  <si>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</si>
  <si>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</si>
  <si>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</si>
  <si>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</si>
  <si>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</si>
  <si>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</si>
  <si>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</si>
  <si>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</si>
  <si>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</si>
  <si>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</si>
  <si>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</si>
  <si>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</si>
  <si>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</si>
  <si>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</si>
  <si>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</si>
  <si>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</si>
  <si>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</si>
  <si>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</si>
  <si>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</si>
  <si>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</si>
  <si>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</si>
  <si>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</si>
  <si>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</si>
  <si>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</si>
  <si>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</si>
  <si>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</si>
  <si>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</si>
  <si>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</si>
  <si>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</si>
  <si>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</si>
  <si>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</si>
  <si>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</si>
  <si>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</si>
  <si>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</si>
  <si>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</si>
  <si>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</si>
  <si>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</si>
  <si>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</si>
  <si>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</si>
  <si>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</si>
  <si>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</si>
  <si>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</si>
  <si>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</si>
  <si>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</si>
  <si>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</si>
  <si>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</si>
  <si>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</si>
  <si>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</si>
  <si>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</si>
  <si>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</si>
  <si>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</si>
  <si>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</si>
  <si>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</si>
  <si>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</si>
  <si>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</si>
  <si>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</si>
  <si>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</si>
  <si>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</si>
  <si>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</si>
  <si>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</si>
  <si>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</si>
  <si>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</si>
  <si>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</si>
  <si>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</si>
  <si>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</si>
  <si>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</si>
  <si>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</si>
  <si>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</si>
  <si>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</si>
  <si>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</si>
  <si>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</si>
  <si>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</si>
  <si>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</si>
  <si>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</si>
  <si>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</si>
  <si>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</si>
  <si>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</si>
  <si>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</si>
  <si>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</si>
  <si>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</si>
  <si>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</si>
  <si>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</si>
  <si>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</si>
  <si>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</si>
  <si>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</si>
  <si>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</si>
  <si>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</si>
  <si>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</si>
  <si>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</si>
  <si>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</si>
  <si>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</si>
  <si>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</si>
  <si>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</si>
  <si>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</si>
  <si>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</si>
  <si>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</si>
  <si>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</si>
  <si>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</si>
  <si>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</si>
  <si>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</si>
  <si>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</si>
  <si>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</si>
  <si>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</si>
  <si>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</si>
  <si>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</si>
  <si>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</si>
  <si>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</si>
  <si>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</si>
  <si>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</si>
  <si>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</si>
  <si>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</si>
  <si>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</si>
  <si>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</si>
  <si>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</si>
  <si>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</si>
  <si>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</si>
  <si>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</si>
  <si>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</si>
  <si>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</si>
  <si>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</si>
  <si>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</si>
  <si>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</si>
  <si>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</si>
  <si>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</si>
  <si>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</si>
  <si>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</si>
  <si>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</si>
  <si>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</si>
  <si>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</si>
  <si>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</si>
  <si>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</si>
  <si>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</si>
  <si>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</si>
  <si>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</si>
  <si>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</si>
  <si>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</si>
  <si>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</si>
  <si>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</si>
  <si>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</si>
  <si>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</si>
  <si>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</si>
  <si>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</si>
  <si>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</si>
  <si>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</si>
  <si>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</si>
  <si>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</si>
  <si>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</si>
  <si>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</si>
  <si>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</si>
  <si>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</si>
  <si>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</si>
  <si>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</si>
  <si>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</si>
  <si>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</si>
  <si>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</si>
  <si>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</si>
  <si>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</si>
  <si>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</si>
  <si>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</si>
  <si>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</si>
  <si>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</si>
  <si>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</si>
  <si>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</si>
  <si>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</si>
  <si>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</si>
  <si>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</si>
  <si>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</si>
  <si>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</si>
  <si>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</si>
  <si>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</si>
  <si>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</si>
  <si>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</si>
  <si>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</si>
  <si>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</si>
  <si>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</si>
  <si>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</si>
  <si>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</si>
  <si>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</si>
  <si>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</si>
  <si>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</si>
  <si>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</si>
  <si>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</si>
  <si>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</si>
  <si>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</si>
  <si>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</si>
  <si>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</si>
  <si>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</si>
  <si>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</si>
  <si>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</si>
  <si>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</si>
  <si>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</si>
  <si>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</si>
  <si>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</si>
  <si>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</si>
  <si>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</si>
  <si>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</si>
  <si>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</si>
  <si>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</si>
  <si>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</si>
  <si>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</si>
  <si>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</si>
  <si>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</si>
  <si>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</si>
  <si>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</si>
  <si>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</si>
  <si>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</si>
  <si>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</si>
  <si>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</si>
  <si>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</si>
  <si>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</si>
  <si>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</si>
  <si>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</si>
  <si>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</si>
  <si>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</si>
  <si>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</si>
  <si>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</si>
  <si>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</si>
  <si>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</si>
  <si>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</si>
  <si>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</si>
  <si>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</si>
  <si>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</si>
  <si>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</si>
  <si>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</si>
  <si>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</si>
  <si>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</si>
  <si>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</si>
  <si>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</si>
  <si>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</si>
  <si>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</si>
  <si>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</si>
  <si>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</si>
  <si>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</si>
  <si>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</si>
  <si>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</si>
  <si>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</si>
  <si>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</si>
  <si>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</si>
  <si>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</si>
  <si>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</si>
  <si>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</si>
  <si>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</si>
  <si>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</si>
  <si>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</si>
  <si>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</si>
  <si>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</si>
  <si>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</si>
  <si>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</si>
  <si>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</si>
  <si>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</si>
  <si>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</si>
  <si>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</si>
  <si>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</si>
  <si>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</si>
  <si>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</si>
  <si>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</si>
  <si>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</si>
  <si>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</si>
  <si>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</si>
  <si>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</si>
  <si>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</si>
  <si>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</si>
  <si>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</si>
  <si>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</si>
  <si>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</si>
  <si>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</si>
  <si>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</si>
  <si>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</si>
  <si>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</si>
  <si>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</si>
  <si>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</si>
  <si>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</si>
  <si>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</si>
  <si>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</si>
  <si>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</si>
  <si>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</si>
  <si>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</si>
  <si>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</si>
  <si>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</si>
  <si>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</si>
  <si>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</si>
  <si>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</si>
  <si>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</si>
  <si>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</si>
  <si>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</si>
  <si>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</si>
  <si>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</si>
  <si>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</si>
  <si>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</si>
  <si>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</si>
  <si>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</si>
  <si>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</si>
  <si>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</si>
  <si>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</si>
  <si>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</si>
  <si>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</si>
  <si>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</si>
  <si>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</si>
  <si>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</si>
  <si>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</si>
  <si>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</si>
  <si>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</si>
  <si>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</si>
  <si>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</si>
  <si>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</si>
  <si>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</si>
  <si>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</si>
  <si>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</si>
  <si>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</si>
  <si>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</si>
  <si>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</si>
  <si>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</si>
  <si>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</si>
  <si>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</si>
  <si>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</si>
  <si>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</si>
  <si>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</si>
  <si>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</si>
  <si>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</si>
  <si>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</si>
  <si>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</si>
  <si>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</si>
  <si>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</si>
  <si>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</si>
  <si>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</si>
  <si>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</si>
  <si>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</si>
  <si>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</si>
  <si>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</si>
  <si>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</si>
  <si>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</si>
  <si>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</si>
  <si>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</si>
  <si>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</si>
  <si>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</si>
  <si>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</si>
  <si>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</si>
  <si>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</si>
  <si>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</si>
  <si>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</si>
  <si>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</si>
  <si>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</si>
  <si>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</si>
  <si>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</si>
  <si>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</si>
  <si>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</si>
  <si>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</si>
  <si>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</si>
  <si>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</si>
  <si>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</si>
  <si>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</si>
  <si>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</si>
  <si>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</si>
  <si>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</si>
  <si>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</si>
  <si>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</si>
  <si>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</si>
  <si>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</si>
  <si>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</si>
  <si>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</si>
  <si>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</si>
  <si>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</si>
  <si>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</si>
  <si>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</si>
  <si>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</si>
  <si>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</si>
  <si>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</si>
  <si>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</si>
  <si>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</si>
  <si>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</si>
  <si>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</si>
  <si>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</si>
  <si>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</si>
  <si>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</si>
  <si>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</si>
  <si>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</si>
  <si>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</si>
  <si>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</si>
  <si>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</si>
  <si>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</si>
  <si>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</si>
  <si>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</si>
  <si>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</si>
  <si>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</si>
  <si>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</si>
  <si>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</si>
  <si>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</si>
  <si>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</si>
  <si>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</si>
  <si>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</si>
  <si>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</si>
  <si>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</si>
  <si>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</si>
  <si>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</si>
  <si>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</si>
  <si>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</si>
  <si>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</si>
  <si>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</si>
  <si>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</si>
  <si>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</si>
  <si>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</si>
  <si>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</si>
  <si>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</si>
  <si>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</si>
  <si>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</si>
  <si>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</si>
  <si>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</si>
  <si>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</si>
  <si>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</si>
  <si>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</si>
  <si>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</si>
  <si>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</si>
  <si>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</si>
  <si>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</si>
  <si>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</si>
  <si>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</si>
  <si>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</si>
  <si>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</si>
  <si>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</si>
  <si>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</si>
  <si>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</si>
  <si>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</si>
  <si>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</si>
  <si>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</si>
  <si>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</si>
  <si>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</si>
  <si>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</si>
  <si>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</si>
  <si>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</si>
  <si>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</si>
  <si>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</si>
  <si>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</si>
  <si>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</si>
  <si>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</si>
  <si>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</si>
  <si>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</si>
  <si>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</si>
  <si>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</si>
  <si>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</si>
  <si>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</si>
  <si>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</si>
  <si>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</si>
  <si>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</si>
  <si>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</si>
  <si>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</si>
  <si>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</si>
  <si>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</si>
  <si>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</si>
  <si>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</si>
  <si>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</si>
  <si>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</si>
  <si>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</si>
  <si>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</si>
  <si>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</si>
  <si>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</si>
  <si>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</si>
  <si>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</si>
  <si>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</si>
  <si>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</si>
  <si>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</si>
  <si>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</si>
  <si>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</si>
  <si>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</si>
  <si>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</si>
  <si>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</si>
  <si>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</si>
  <si>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</si>
  <si>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</si>
  <si>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</si>
  <si>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</si>
  <si>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</si>
  <si>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</si>
  <si>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</si>
  <si>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</si>
  <si>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</si>
  <si>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</si>
  <si>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</si>
  <si>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</si>
  <si>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</si>
  <si>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</si>
  <si>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</si>
  <si>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</si>
  <si>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</si>
  <si>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</si>
  <si>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</si>
  <si>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</si>
  <si>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</si>
  <si>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</si>
  <si>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</si>
  <si>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</si>
  <si>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</si>
  <si>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</si>
  <si>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</si>
  <si>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</si>
  <si>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</si>
  <si>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</si>
  <si>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</si>
  <si>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</si>
  <si>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</si>
  <si>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</si>
  <si>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</si>
  <si>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</si>
  <si>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</si>
  <si>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</si>
  <si>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</si>
  <si>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</si>
  <si>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</si>
  <si>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</si>
  <si>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</si>
  <si>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</si>
  <si>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</si>
  <si>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</si>
  <si>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</si>
  <si>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</si>
  <si>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</si>
  <si>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</si>
  <si>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</si>
  <si>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</si>
  <si>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</si>
  <si>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</si>
  <si>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</si>
  <si>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</si>
  <si>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</si>
  <si>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</si>
  <si>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</si>
  <si>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</si>
  <si>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</si>
  <si>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</si>
  <si>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</si>
  <si>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</si>
  <si>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</si>
  <si>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</si>
  <si>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</si>
  <si>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</si>
  <si>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</si>
  <si>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</si>
  <si>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</si>
  <si>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</si>
  <si>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</si>
  <si>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</si>
  <si>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</si>
  <si>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</si>
  <si>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</si>
  <si>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</si>
  <si>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</si>
  <si>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</si>
  <si>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</si>
  <si>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</si>
  <si>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</si>
  <si>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</si>
  <si>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</si>
  <si>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</si>
  <si>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</si>
  <si>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</si>
  <si>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</si>
  <si>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</si>
  <si>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</si>
  <si>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</si>
  <si>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</si>
  <si>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</si>
  <si>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</si>
  <si>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</si>
  <si>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</si>
  <si>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</si>
  <si>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</si>
  <si>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</si>
  <si>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</si>
  <si>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</si>
  <si>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</si>
  <si>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</si>
  <si>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</si>
  <si>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</si>
  <si>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</si>
  <si>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</si>
  <si>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</si>
  <si>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</si>
  <si>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</si>
  <si>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</si>
  <si>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</si>
  <si>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</si>
  <si>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</si>
  <si>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</si>
  <si>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</si>
  <si>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</si>
  <si>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</si>
  <si>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</si>
  <si>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</si>
  <si>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</si>
  <si>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</si>
  <si>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</si>
  <si>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</si>
  <si>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</si>
  <si>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</si>
  <si>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</si>
  <si>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</si>
  <si>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</si>
  <si>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</si>
  <si>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</si>
  <si>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</si>
  <si>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</si>
  <si>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</si>
  <si>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</si>
  <si>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</si>
  <si>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</si>
  <si>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</si>
  <si>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</si>
  <si>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</si>
  <si>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</si>
  <si>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</si>
  <si>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</si>
  <si>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</si>
  <si>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</si>
  <si>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</si>
  <si>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</si>
  <si>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</si>
  <si>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</si>
  <si>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</si>
  <si>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</si>
  <si>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</si>
  <si>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</si>
  <si>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</si>
  <si>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</si>
  <si>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</si>
  <si>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</si>
  <si>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</si>
  <si>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</si>
  <si>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</si>
  <si>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</si>
  <si>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</si>
  <si>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</si>
  <si>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</si>
  <si>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</si>
  <si>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</si>
  <si>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</si>
  <si>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</si>
  <si>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</si>
  <si>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</si>
  <si>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</si>
  <si>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</si>
  <si>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</si>
  <si>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</si>
  <si>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</si>
  <si>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</si>
  <si>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</si>
  <si>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</si>
  <si>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</si>
  <si>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</si>
  <si>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</si>
  <si>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</si>
  <si>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</si>
  <si>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</si>
  <si>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</si>
  <si>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</si>
  <si>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</si>
  <si>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</si>
  <si>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</si>
  <si>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</si>
  <si>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</si>
  <si>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</si>
  <si>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</si>
  <si>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</si>
  <si>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</si>
  <si>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</si>
  <si>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</si>
  <si>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</si>
  <si>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</si>
  <si>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</si>
  <si>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</si>
  <si>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</si>
  <si>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</si>
  <si>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</si>
  <si>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</si>
  <si>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</si>
  <si>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</si>
  <si>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</si>
  <si>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</si>
  <si>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</si>
  <si>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</si>
  <si>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</si>
  <si>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</si>
  <si>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</si>
  <si>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</si>
  <si>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</si>
  <si>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</si>
  <si>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</si>
  <si>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</si>
  <si>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</si>
  <si>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</si>
  <si>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</si>
  <si>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</si>
  <si>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</si>
  <si>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</si>
  <si>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</si>
  <si>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</si>
  <si>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</si>
  <si>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</si>
  <si>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</si>
  <si>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</si>
  <si>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</si>
  <si>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</si>
  <si>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</si>
  <si>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</si>
  <si>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</si>
  <si>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</si>
  <si>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</si>
  <si>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</si>
  <si>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</si>
  <si>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</si>
  <si>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</si>
  <si>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</si>
  <si>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</si>
  <si>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</si>
  <si>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</si>
  <si>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</si>
  <si>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</si>
  <si>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</si>
  <si>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</si>
  <si>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</si>
  <si>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</si>
  <si>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</si>
  <si>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</si>
  <si>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</si>
  <si>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</si>
  <si>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</si>
  <si>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</si>
  <si>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</si>
  <si>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</si>
  <si>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</si>
  <si>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</si>
  <si>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</si>
  <si>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</si>
  <si>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</si>
  <si>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</si>
  <si>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</si>
  <si>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</si>
  <si>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</si>
  <si>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</si>
  <si>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</si>
  <si>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</si>
  <si>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</si>
  <si>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</si>
  <si>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</si>
  <si>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</si>
  <si>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</si>
  <si>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</si>
  <si>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</si>
  <si>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</si>
  <si>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</si>
  <si>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</si>
  <si>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</si>
  <si>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</si>
  <si>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</si>
  <si>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</si>
  <si>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</si>
  <si>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</si>
  <si>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</si>
  <si>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</si>
  <si>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</si>
  <si>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</si>
  <si>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</si>
  <si>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</si>
  <si>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</si>
  <si>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</si>
  <si>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</si>
  <si>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</si>
  <si>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</si>
  <si>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</si>
  <si>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</si>
  <si>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</si>
  <si>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</si>
  <si>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</si>
  <si>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</si>
  <si>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</si>
  <si>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</si>
  <si>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</si>
  <si>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</si>
  <si>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</si>
  <si>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</si>
  <si>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</si>
  <si>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</si>
  <si>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</si>
  <si>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</si>
  <si>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</si>
  <si>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</si>
  <si>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</si>
  <si>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</si>
  <si>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</si>
  <si>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</si>
  <si>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</si>
  <si>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</si>
  <si>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</si>
  <si>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</si>
  <si>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</si>
  <si>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</si>
  <si>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</si>
  <si>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</si>
  <si>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</si>
  <si>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</si>
  <si>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</si>
  <si>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</si>
  <si>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</si>
  <si>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</si>
  <si>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</si>
  <si>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</si>
  <si>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</si>
  <si>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</si>
  <si>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</si>
  <si>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</si>
  <si>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</si>
  <si>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</si>
  <si>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</si>
  <si>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</si>
  <si>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</si>
  <si>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</si>
  <si>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</si>
  <si>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</si>
  <si>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</si>
  <si>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</si>
  <si>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</si>
  <si>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</si>
  <si>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</si>
  <si>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</si>
  <si>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</si>
  <si>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</si>
  <si>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</si>
  <si>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</si>
  <si>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</si>
  <si>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</si>
  <si>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</si>
  <si>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</si>
  <si>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</si>
  <si>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</si>
  <si>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</si>
  <si>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</si>
  <si>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</si>
  <si>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</si>
  <si>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</si>
  <si>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</si>
  <si>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</si>
  <si>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</si>
  <si>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</si>
  <si>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</si>
  <si>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</si>
  <si>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</si>
  <si>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</si>
  <si>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</si>
  <si>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</si>
  <si>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</si>
  <si>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</si>
  <si>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</si>
  <si>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</si>
  <si>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</si>
  <si>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</si>
  <si>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</si>
  <si>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</si>
  <si>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</si>
  <si>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</si>
  <si>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</si>
  <si>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</si>
  <si>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</si>
  <si>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</si>
  <si>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</si>
  <si>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</si>
  <si>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</si>
  <si>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</si>
  <si>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</si>
  <si>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</si>
  <si>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</si>
  <si>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</si>
  <si>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</si>
  <si>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</si>
  <si>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</si>
  <si>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</si>
  <si>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</si>
  <si>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</si>
  <si>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</si>
  <si>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</si>
  <si>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</si>
  <si>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</si>
  <si>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</si>
  <si>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</si>
  <si>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</si>
  <si>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</si>
  <si>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</si>
  <si>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</si>
  <si>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</si>
  <si>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</si>
  <si>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</si>
  <si>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</si>
  <si>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</si>
  <si>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</si>
  <si>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</si>
  <si>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</si>
  <si>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</si>
  <si>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</si>
  <si>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</si>
  <si>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</si>
  <si>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</si>
  <si>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</si>
  <si>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</si>
  <si>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</si>
  <si>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</si>
  <si>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</si>
  <si>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</si>
  <si>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</si>
  <si>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</si>
  <si>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</si>
  <si>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</si>
  <si>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</si>
  <si>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</si>
  <si>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</si>
  <si>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</si>
  <si>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</si>
  <si>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</si>
  <si>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</si>
  <si>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</si>
  <si>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</si>
  <si>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</si>
  <si>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</si>
  <si>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</si>
  <si>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</si>
  <si>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</si>
  <si>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</si>
  <si>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</si>
  <si>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</si>
  <si>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</si>
  <si>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</si>
  <si>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</si>
  <si>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</si>
  <si>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</si>
  <si>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</si>
  <si>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</si>
  <si>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</si>
  <si>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</si>
  <si>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</si>
  <si>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</si>
  <si>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</si>
  <si>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</si>
  <si>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</si>
  <si>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</si>
  <si>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</si>
  <si>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</si>
  <si>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</si>
  <si>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</si>
  <si>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</si>
  <si>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</si>
  <si>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</si>
  <si>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</si>
  <si>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</si>
  <si>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</si>
  <si>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</si>
  <si>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</si>
  <si>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</si>
  <si>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</si>
  <si>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</si>
  <si>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</si>
  <si>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</si>
  <si>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</si>
  <si>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</si>
  <si>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</si>
  <si>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</si>
  <si>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</si>
  <si>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</si>
  <si>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</si>
  <si>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</si>
  <si>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</si>
  <si>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</si>
  <si>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</si>
  <si>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</si>
  <si>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</si>
  <si>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</si>
  <si>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</si>
  <si>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</si>
  <si>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</si>
  <si>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</si>
  <si>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</si>
  <si>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</si>
  <si>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</si>
  <si>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</si>
  <si>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</si>
  <si>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</si>
  <si>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</si>
  <si>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</si>
  <si>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</si>
  <si>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</si>
  <si>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</si>
  <si>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</si>
  <si>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</si>
  <si>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</si>
  <si>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</si>
  <si>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</si>
  <si>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</si>
  <si>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</si>
  <si>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</si>
  <si>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</si>
  <si>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</si>
  <si>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</si>
  <si>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</si>
  <si>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</si>
  <si>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</si>
  <si>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</si>
  <si>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</si>
  <si>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</si>
  <si>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</si>
  <si>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</si>
  <si>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</si>
  <si>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</si>
  <si>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</si>
  <si>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</si>
  <si>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</si>
  <si>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</si>
  <si>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</si>
  <si>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</si>
  <si>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</si>
  <si>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</si>
  <si>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</si>
  <si>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</si>
  <si>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</si>
  <si>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</si>
  <si>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</si>
  <si>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</si>
  <si>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</si>
  <si>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</si>
  <si>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</si>
  <si>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</si>
  <si>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</si>
  <si>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</si>
  <si>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</si>
  <si>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</si>
  <si>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</si>
  <si>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</si>
  <si>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</si>
  <si>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</si>
  <si>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</si>
  <si>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</si>
  <si>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</si>
  <si>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</si>
  <si>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</si>
  <si>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</si>
  <si>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</si>
  <si>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</si>
  <si>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</si>
  <si>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</si>
  <si>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</si>
  <si>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</si>
  <si>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</si>
  <si>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</si>
  <si>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</si>
  <si>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</si>
  <si>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</si>
  <si>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</si>
  <si>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</si>
  <si>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</si>
  <si>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</si>
  <si>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</si>
  <si>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</si>
  <si>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</si>
  <si>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</si>
  <si>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</si>
  <si>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</si>
  <si>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</si>
  <si>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</si>
  <si>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</si>
  <si>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</si>
  <si>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</si>
  <si>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</si>
  <si>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</si>
  <si>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</si>
  <si>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</si>
  <si>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</si>
  <si>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</si>
  <si>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</si>
  <si>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</si>
  <si>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</si>
  <si>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</si>
  <si>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</si>
  <si>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</si>
  <si>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</si>
  <si>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</si>
  <si>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</si>
  <si>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</si>
  <si>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</si>
  <si>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</si>
  <si>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</si>
  <si>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</si>
  <si>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</si>
  <si>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</si>
  <si>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</si>
  <si>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</si>
  <si>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</si>
  <si>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</si>
  <si>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</si>
  <si>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</si>
  <si>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</si>
  <si>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</si>
  <si>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</si>
  <si>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</si>
  <si>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</si>
  <si>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</si>
  <si>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</si>
  <si>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</si>
  <si>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</si>
  <si>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</si>
  <si>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</si>
  <si>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</si>
  <si>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</si>
  <si>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</si>
  <si>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</si>
  <si>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</si>
  <si>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</si>
  <si>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</si>
  <si>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</si>
  <si>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</si>
  <si>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</si>
  <si>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</si>
  <si>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</si>
  <si>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</si>
  <si>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</si>
  <si>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</si>
  <si>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</si>
  <si>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</si>
  <si>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</si>
  <si>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</si>
  <si>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</si>
  <si>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</si>
  <si>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</si>
  <si>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</si>
  <si>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</si>
  <si>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</si>
  <si>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</si>
  <si>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</si>
  <si>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</si>
  <si>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</si>
  <si>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</si>
  <si>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</si>
  <si>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</si>
  <si>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</si>
  <si>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</si>
  <si>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</si>
  <si>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</si>
  <si>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</si>
  <si>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</si>
  <si>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</si>
  <si>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</si>
  <si>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</si>
  <si>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</si>
  <si>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</si>
  <si>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</si>
  <si>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</si>
  <si>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</si>
  <si>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</si>
  <si>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</si>
  <si>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</si>
  <si>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</si>
  <si>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</si>
  <si>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</si>
  <si>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</si>
  <si>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</si>
  <si>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</si>
  <si>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</si>
  <si>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</si>
  <si>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</si>
  <si>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</si>
  <si>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</si>
  <si>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</si>
  <si>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</si>
  <si>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</si>
  <si>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</si>
  <si>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</si>
  <si>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</si>
  <si>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</si>
  <si>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</si>
  <si>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</si>
  <si>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</si>
  <si>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</si>
  <si>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</si>
  <si>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</si>
  <si>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</si>
  <si>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</si>
  <si>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</si>
  <si>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</si>
  <si>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</si>
  <si>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</si>
  <si>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</si>
  <si>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</si>
  <si>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</si>
  <si>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</si>
  <si>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</si>
  <si>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</si>
  <si>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</si>
  <si>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</si>
  <si>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</si>
  <si>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</si>
  <si>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</si>
  <si>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</si>
  <si>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</si>
  <si>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</si>
  <si>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</si>
  <si>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</si>
  <si>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</si>
  <si>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</si>
  <si>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</si>
  <si>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</si>
  <si>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</si>
  <si>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</si>
  <si>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</si>
  <si>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</si>
  <si>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</si>
  <si>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</si>
  <si>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</si>
  <si>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</si>
  <si>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</si>
  <si>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</si>
  <si>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</si>
  <si>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</si>
  <si>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</si>
  <si>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</si>
  <si>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</si>
  <si>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</si>
  <si>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</si>
  <si>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</si>
  <si>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</si>
  <si>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</si>
  <si>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</si>
  <si>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</si>
  <si>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</si>
  <si>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</si>
  <si>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</si>
  <si>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</si>
  <si>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</si>
  <si>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</si>
  <si>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</si>
  <si>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</si>
  <si>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</si>
  <si>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</si>
  <si>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</si>
  <si>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</si>
  <si>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</si>
  <si>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</si>
  <si>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</si>
  <si>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</si>
  <si>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</si>
  <si>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</si>
  <si>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</si>
  <si>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</si>
  <si>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</si>
  <si>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</si>
  <si>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</si>
  <si>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</si>
  <si>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</si>
  <si>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</si>
  <si>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</si>
  <si>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</si>
  <si>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</si>
  <si>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</si>
  <si>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</si>
  <si>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</si>
  <si>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</si>
  <si>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</si>
  <si>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</si>
  <si>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</si>
  <si>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</si>
  <si>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</si>
  <si>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</si>
  <si>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</si>
  <si>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</si>
  <si>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</si>
  <si>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</si>
  <si>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</si>
  <si>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</si>
  <si>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</si>
  <si>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</si>
  <si>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</si>
  <si>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</si>
  <si>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</si>
  <si>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</si>
  <si>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</si>
  <si>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</si>
  <si>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</si>
  <si>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</si>
  <si>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</si>
  <si>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</si>
  <si>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</si>
  <si>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</si>
  <si>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</si>
  <si>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</si>
  <si>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</si>
  <si>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</si>
  <si>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</si>
  <si>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</si>
  <si>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</si>
  <si>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</si>
  <si>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</si>
  <si>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</si>
  <si>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</si>
  <si>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</si>
  <si>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</si>
  <si>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</si>
  <si>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</si>
  <si>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</si>
  <si>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</si>
  <si>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</si>
  <si>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</si>
  <si>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</si>
  <si>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</si>
  <si>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</si>
  <si>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</si>
  <si>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</si>
  <si>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</si>
  <si>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</si>
  <si>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</si>
  <si>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</si>
  <si>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</si>
  <si>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</si>
  <si>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</si>
  <si>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</si>
  <si>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</si>
  <si>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</si>
  <si>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</si>
  <si>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</si>
  <si>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</si>
  <si>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</si>
  <si>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</si>
  <si>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</si>
  <si>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</si>
  <si>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</si>
  <si>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</si>
  <si>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</si>
  <si>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</si>
  <si>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</si>
  <si>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</si>
  <si>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</si>
  <si>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</si>
  <si>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</si>
  <si>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</si>
  <si>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</si>
  <si>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</si>
  <si>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</si>
  <si>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</si>
  <si>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</si>
  <si>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</si>
  <si>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</si>
  <si>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</si>
  <si>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</si>
  <si>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</si>
  <si>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</si>
  <si>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</si>
  <si>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</si>
  <si>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</si>
  <si>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</si>
  <si>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</si>
  <si>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</si>
  <si>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</si>
  <si>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</si>
  <si>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</si>
  <si>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</si>
  <si>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</si>
  <si>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</si>
  <si>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</si>
  <si>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</si>
  <si>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</si>
  <si>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</si>
  <si>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</si>
  <si>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</si>
  <si>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</si>
  <si>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</si>
  <si>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</si>
  <si>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</si>
  <si>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</si>
  <si>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</si>
  <si>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</si>
  <si>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</si>
  <si>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</si>
  <si>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</si>
  <si>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</si>
  <si>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</si>
  <si>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</si>
  <si>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</si>
  <si>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</si>
  <si>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</si>
  <si>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</si>
  <si>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</si>
  <si>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</si>
  <si>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</si>
  <si>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</si>
  <si>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</si>
  <si>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</si>
  <si>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</si>
  <si>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</si>
  <si>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</si>
  <si>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</si>
  <si>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</si>
  <si>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</si>
  <si>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</si>
  <si>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</si>
  <si>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</si>
  <si>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</si>
  <si>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</si>
  <si>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</si>
  <si>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</si>
  <si>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</si>
  <si>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</si>
  <si>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</si>
  <si>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</si>
  <si>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</si>
  <si>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</si>
  <si>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</si>
  <si>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</si>
  <si>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</si>
  <si>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</si>
  <si>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</si>
  <si>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</si>
  <si>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</si>
  <si>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</si>
  <si>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</si>
  <si>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</si>
  <si>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</si>
  <si>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</si>
  <si>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</si>
  <si>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</si>
  <si>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</si>
  <si>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</si>
  <si>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</si>
  <si>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</si>
  <si>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</si>
  <si>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</si>
  <si>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</si>
  <si>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</si>
  <si>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</si>
  <si>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</si>
  <si>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</si>
  <si>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</si>
  <si>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</si>
  <si>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</si>
  <si>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</si>
  <si>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</si>
  <si>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</si>
  <si>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</si>
  <si>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</si>
  <si>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</si>
  <si>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</si>
  <si>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</si>
  <si>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</si>
  <si>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</si>
  <si>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</si>
  <si>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</si>
  <si>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</si>
  <si>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</si>
  <si>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</si>
  <si>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</si>
  <si>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</si>
  <si>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</si>
  <si>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</si>
  <si>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</si>
  <si>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</si>
  <si>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</si>
  <si>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</si>
  <si>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</si>
  <si>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</si>
  <si>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</si>
  <si>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</si>
  <si>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</si>
  <si>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</si>
  <si>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</si>
  <si>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</si>
  <si>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</si>
  <si>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</si>
  <si>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</si>
  <si>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</si>
  <si>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</si>
  <si>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</si>
  <si>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</si>
  <si>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</si>
  <si>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</si>
  <si>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</si>
  <si>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</si>
  <si>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</si>
  <si>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</si>
  <si>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</si>
  <si>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</si>
  <si>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</si>
  <si>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</si>
  <si>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</si>
  <si>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</si>
  <si>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</si>
  <si>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</si>
  <si>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</si>
  <si>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</si>
  <si>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</si>
  <si>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</si>
  <si>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</si>
  <si>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</si>
  <si>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</si>
  <si>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</si>
  <si>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</si>
  <si>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</si>
  <si>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</si>
  <si>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</si>
  <si>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</si>
  <si>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</si>
  <si>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</si>
  <si>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</si>
  <si>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</si>
  <si>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</si>
  <si>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</si>
  <si>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</si>
  <si>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</si>
  <si>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</si>
  <si>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</si>
  <si>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</si>
  <si>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</si>
  <si>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</si>
  <si>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</si>
  <si>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</si>
  <si>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</si>
  <si>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</si>
  <si>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</si>
  <si>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</si>
  <si>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</si>
  <si>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</si>
  <si>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</si>
  <si>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</si>
  <si>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</si>
  <si>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</si>
  <si>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</si>
  <si>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</si>
  <si>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</si>
  <si>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</si>
  <si>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</si>
  <si>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</si>
  <si>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</si>
  <si>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</si>
  <si>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</si>
  <si>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</si>
  <si>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</si>
  <si>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</si>
  <si>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</si>
  <si>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</si>
  <si>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</si>
  <si>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</si>
  <si>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</si>
  <si>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</si>
  <si>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</si>
  <si>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</si>
  <si>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</si>
  <si>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</si>
  <si>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</si>
  <si>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</si>
  <si>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</si>
  <si>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</si>
  <si>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</si>
  <si>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</si>
  <si>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</si>
  <si>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</si>
  <si>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</si>
  <si>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</si>
  <si>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</si>
  <si>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</si>
  <si>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</si>
  <si>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</si>
  <si>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</si>
  <si>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</si>
  <si>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</si>
  <si>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</si>
  <si>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</si>
  <si>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</si>
  <si>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</si>
  <si>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</si>
  <si>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</si>
  <si>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</si>
  <si>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</si>
  <si>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</si>
  <si>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</si>
  <si>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</si>
  <si>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</si>
  <si>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</si>
  <si>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</si>
  <si>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</si>
  <si>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</si>
  <si>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</si>
  <si>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</si>
  <si>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</si>
  <si>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</si>
  <si>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</si>
  <si>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</si>
  <si>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</si>
  <si>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</si>
  <si>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</si>
  <si>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</si>
  <si>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</si>
  <si>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</si>
  <si>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</si>
  <si>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</si>
  <si>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</si>
  <si>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</si>
  <si>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</si>
  <si>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</si>
  <si>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</si>
  <si>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</si>
  <si>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</si>
  <si>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</si>
  <si>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</si>
  <si>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</si>
  <si>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</si>
  <si>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</si>
  <si>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</si>
  <si>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</si>
  <si>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</si>
  <si>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</si>
  <si>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</si>
  <si>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</si>
  <si>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</si>
  <si>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</si>
  <si>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</si>
  <si>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</si>
  <si>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</si>
  <si>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</si>
  <si>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</si>
  <si>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</si>
  <si>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</si>
  <si>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</si>
  <si>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</si>
  <si>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</si>
  <si>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</si>
  <si>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</si>
  <si>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</si>
  <si>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</si>
  <si>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</si>
  <si>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</si>
  <si>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</si>
  <si>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</si>
  <si>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</si>
  <si>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</si>
  <si>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</si>
  <si>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</si>
  <si>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</si>
  <si>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</si>
  <si>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</si>
  <si>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</si>
  <si>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</si>
  <si>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</si>
  <si>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</si>
  <si>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</si>
  <si>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</si>
  <si>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</si>
  <si>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</si>
  <si>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</si>
  <si>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</si>
  <si>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</si>
  <si>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</si>
  <si>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</si>
  <si>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</si>
  <si>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</si>
  <si>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</si>
  <si>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</si>
  <si>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</si>
  <si>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</si>
  <si>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</si>
  <si>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</si>
  <si>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</si>
  <si>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</si>
  <si>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</si>
  <si>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</si>
  <si>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</si>
  <si>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</si>
  <si>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</si>
  <si>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</si>
  <si>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</si>
  <si>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</si>
  <si>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</si>
  <si>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</si>
  <si>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</si>
  <si>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</si>
  <si>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</si>
  <si>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</si>
  <si>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</si>
  <si>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</si>
  <si>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</si>
  <si>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</si>
  <si>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</si>
  <si>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</si>
  <si>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</si>
  <si>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</si>
  <si>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</si>
  <si>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</si>
  <si>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</si>
  <si>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</si>
  <si>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</si>
  <si>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</si>
  <si>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</si>
  <si>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</si>
  <si>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</si>
  <si>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</si>
  <si>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</si>
  <si>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</si>
  <si>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</si>
  <si>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</si>
  <si>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</si>
  <si>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</si>
  <si>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</si>
  <si>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</si>
  <si>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</si>
  <si>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</si>
  <si>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</si>
  <si>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</si>
  <si>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</si>
  <si>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</si>
  <si>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</si>
  <si>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</si>
  <si>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</si>
  <si>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</si>
  <si>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</si>
  <si>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</si>
  <si>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</si>
  <si>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</si>
  <si>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</si>
  <si>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</si>
  <si>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</si>
  <si>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</si>
  <si>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</si>
  <si>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</si>
  <si>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</si>
  <si>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</si>
  <si>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</si>
  <si>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</si>
  <si>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</si>
  <si>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</si>
  <si>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</si>
  <si>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</si>
  <si>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</si>
  <si>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</si>
  <si>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</si>
  <si>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</si>
  <si>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</si>
  <si>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</si>
  <si>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</si>
  <si>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</si>
  <si>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</si>
  <si>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</si>
  <si>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</si>
  <si>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</si>
  <si>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</si>
  <si>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</si>
  <si>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</si>
  <si>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</si>
  <si>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</si>
  <si>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</si>
  <si>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</si>
  <si>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</si>
  <si>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</si>
  <si>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</si>
  <si>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</si>
  <si>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</si>
  <si>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</si>
  <si>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</si>
  <si>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</si>
  <si>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</si>
  <si>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</si>
  <si>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</si>
  <si>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</si>
  <si>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</si>
  <si>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</si>
  <si>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</si>
  <si>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</si>
  <si>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</si>
  <si>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</si>
  <si>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</si>
  <si>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</si>
  <si>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</si>
  <si>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</si>
  <si>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</si>
  <si>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</si>
  <si>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</si>
  <si>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</si>
  <si>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</si>
  <si>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</si>
  <si>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</si>
  <si>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</si>
  <si>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</si>
  <si>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</si>
  <si>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</si>
  <si>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</si>
  <si>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</si>
  <si>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</si>
  <si>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</si>
  <si>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</si>
  <si>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</si>
  <si>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</si>
  <si>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</si>
  <si>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</si>
  <si>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</si>
  <si>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</si>
  <si>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</si>
  <si>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</si>
  <si>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</si>
  <si>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</si>
  <si>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</si>
  <si>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</si>
  <si>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</si>
  <si>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</si>
  <si>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</si>
  <si>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</si>
  <si>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</si>
  <si>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</si>
  <si>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</si>
  <si>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</si>
  <si>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</si>
  <si>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</si>
  <si>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</si>
  <si>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</si>
  <si>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</si>
  <si>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</si>
  <si>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</si>
  <si>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</si>
  <si>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</si>
  <si>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</si>
  <si>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</si>
  <si>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</si>
  <si>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</si>
  <si>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</si>
  <si>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</si>
  <si>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</si>
  <si>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</si>
  <si>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</si>
  <si>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</si>
  <si>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</si>
  <si>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</si>
  <si>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</si>
  <si>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</si>
  <si>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</si>
  <si>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</si>
  <si>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</si>
  <si>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</si>
  <si>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</si>
  <si>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</si>
  <si>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</si>
  <si>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</si>
  <si>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</si>
  <si>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</si>
  <si>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</si>
  <si>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</si>
  <si>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</si>
  <si>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</si>
  <si>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</si>
  <si>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</si>
  <si>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</si>
  <si>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</si>
  <si>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</si>
  <si>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</si>
  <si>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</si>
  <si>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</si>
  <si>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</si>
  <si>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</si>
  <si>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</si>
  <si>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</si>
  <si>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</si>
  <si>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</si>
  <si>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</si>
  <si>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</si>
  <si>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</si>
  <si>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</si>
  <si>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</si>
  <si>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</si>
  <si>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</si>
  <si>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</si>
  <si>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</si>
  <si>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</si>
  <si>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</si>
  <si>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</si>
  <si>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</si>
  <si>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</si>
  <si>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</si>
  <si>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</si>
  <si>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</si>
  <si>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</si>
  <si>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</si>
  <si>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</si>
  <si>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</si>
  <si>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</si>
  <si>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</si>
  <si>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</si>
  <si>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</si>
  <si>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</si>
  <si>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</si>
  <si>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</si>
  <si>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</si>
  <si>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</si>
  <si>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</si>
  <si>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</si>
  <si>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</si>
  <si>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</si>
  <si>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</si>
  <si>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</si>
  <si>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</si>
  <si>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</si>
  <si>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</si>
  <si>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</si>
  <si>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</si>
  <si>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</si>
  <si>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</si>
  <si>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</si>
  <si>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</si>
  <si>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</si>
  <si>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</si>
  <si>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</si>
  <si>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</si>
  <si>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</si>
  <si>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</si>
  <si>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</si>
  <si>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</si>
  <si>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</si>
  <si>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</si>
  <si>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</si>
  <si>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</si>
  <si>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</si>
  <si>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</si>
  <si>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</si>
  <si>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</si>
  <si>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</si>
  <si>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</si>
  <si>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</si>
  <si>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</si>
  <si>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</si>
  <si>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</si>
  <si>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</si>
  <si>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</si>
  <si>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</si>
  <si>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</si>
  <si>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</si>
  <si>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</si>
  <si>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</si>
  <si>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</si>
  <si>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</si>
  <si>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</si>
  <si>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</si>
  <si>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</si>
  <si>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</si>
  <si>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</si>
  <si>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</si>
  <si>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</si>
  <si>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</si>
  <si>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</si>
  <si>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</si>
  <si>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</si>
  <si>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</si>
  <si>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</si>
  <si>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</si>
  <si>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</si>
  <si>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</si>
  <si>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</si>
  <si>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</si>
  <si>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</si>
  <si>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</si>
  <si>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</si>
  <si>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</si>
  <si>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</si>
  <si>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</si>
  <si>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</si>
  <si>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</si>
  <si>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</si>
  <si>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</si>
  <si>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</si>
  <si>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</si>
  <si>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</si>
  <si>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</si>
  <si>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</si>
  <si>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</si>
  <si>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</si>
  <si>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</si>
  <si>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</si>
  <si>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</si>
  <si>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</si>
  <si>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</si>
  <si>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</si>
  <si>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</si>
  <si>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</si>
  <si>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</si>
  <si>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</si>
  <si>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</si>
  <si>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</si>
  <si>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</si>
  <si>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</si>
  <si>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</si>
  <si>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</si>
  <si>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</si>
  <si>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</si>
  <si>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</si>
  <si>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</si>
  <si>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</si>
  <si>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</si>
  <si>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</si>
  <si>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</si>
  <si>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</si>
  <si>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</si>
  <si>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</si>
  <si>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</si>
  <si>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</si>
  <si>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</si>
  <si>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</si>
  <si>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</si>
  <si>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</si>
  <si>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</si>
  <si>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</si>
  <si>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</si>
  <si>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</si>
  <si>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</si>
  <si>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</si>
  <si>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</si>
  <si>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</si>
  <si>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</si>
  <si>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</si>
  <si>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</si>
  <si>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</si>
  <si>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</si>
  <si>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</si>
  <si>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</si>
  <si>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</si>
  <si>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</si>
  <si>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</si>
  <si>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</si>
  <si>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</si>
  <si>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</si>
  <si>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</si>
  <si>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</si>
  <si>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</si>
  <si>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</si>
  <si>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</si>
  <si>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</si>
  <si>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</si>
  <si>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</si>
  <si>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</si>
  <si>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</si>
  <si>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</si>
  <si>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</si>
  <si>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</si>
  <si>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</si>
  <si>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</si>
  <si>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</si>
  <si>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</si>
  <si>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</si>
  <si>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</si>
  <si>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</si>
  <si>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</si>
  <si>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</si>
  <si>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</si>
  <si>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</si>
  <si>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</si>
  <si>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</si>
  <si>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</si>
  <si>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</si>
  <si>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</si>
  <si>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</si>
  <si>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</si>
  <si>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</si>
  <si>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</si>
  <si>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</si>
  <si>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</si>
  <si>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</si>
  <si>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</si>
  <si>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</si>
  <si>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</si>
  <si>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</si>
  <si>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</si>
  <si>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</si>
  <si>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</si>
  <si>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</si>
  <si>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</si>
  <si>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</si>
  <si>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</si>
  <si>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</si>
  <si>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</si>
  <si>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</si>
  <si>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</si>
  <si>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</si>
  <si>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</si>
  <si>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</si>
  <si>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</si>
  <si>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</si>
  <si>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</si>
  <si>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</si>
  <si>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</si>
  <si>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</si>
  <si>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</si>
  <si>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</si>
  <si>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</si>
  <si>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</si>
  <si>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</si>
  <si>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</si>
  <si>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</si>
  <si>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</si>
  <si>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</si>
  <si>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</si>
  <si>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</si>
  <si>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</si>
  <si>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</si>
  <si>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</si>
  <si>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</si>
  <si>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</si>
  <si>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</si>
  <si>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</si>
  <si>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</si>
  <si>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</si>
  <si>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</si>
  <si>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</si>
  <si>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</si>
  <si>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</si>
  <si>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</si>
  <si>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</si>
  <si>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</si>
  <si>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</si>
  <si>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</si>
  <si>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</si>
  <si>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</si>
  <si>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</si>
  <si>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</si>
  <si>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</si>
  <si>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</si>
  <si>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</si>
  <si>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</si>
  <si>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</si>
  <si>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</si>
  <si>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</si>
  <si>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</si>
  <si>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</si>
  <si>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</si>
  <si>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</si>
  <si>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</si>
  <si>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</si>
  <si>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</si>
  <si>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</si>
  <si>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</si>
  <si>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</si>
  <si>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</si>
  <si>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</si>
  <si>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</si>
  <si>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</si>
  <si>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</si>
  <si>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</si>
  <si>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</si>
  <si>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</si>
  <si>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</si>
  <si>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</si>
  <si>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</si>
  <si>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</si>
  <si>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</si>
  <si>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</si>
  <si>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</si>
  <si>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</si>
  <si>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</si>
  <si>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</si>
  <si>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</si>
  <si>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</si>
  <si>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</si>
  <si>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</si>
  <si>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</si>
  <si>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</si>
  <si>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</si>
  <si>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</si>
  <si>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</si>
  <si>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</si>
  <si>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</si>
  <si>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</si>
  <si>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</si>
  <si>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</si>
  <si>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</si>
  <si>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</si>
  <si>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</si>
  <si>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</si>
  <si>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</si>
  <si>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</si>
  <si>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</si>
  <si>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</si>
  <si>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</si>
  <si>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</si>
  <si>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</si>
  <si>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</si>
  <si>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</si>
  <si>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</si>
  <si>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</si>
  <si>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</si>
  <si>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</si>
  <si>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</si>
  <si>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</si>
  <si>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</si>
  <si>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</si>
  <si>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</si>
  <si>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</si>
  <si>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</si>
  <si>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</si>
  <si>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</si>
  <si>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</si>
  <si>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</si>
  <si>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</si>
  <si>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</si>
  <si>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</si>
  <si>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</si>
  <si>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</si>
  <si>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</si>
  <si>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</si>
  <si>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</si>
  <si>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</si>
  <si>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</si>
  <si>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</si>
  <si>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</si>
  <si>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</si>
  <si>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</si>
  <si>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</si>
  <si>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</si>
  <si>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</si>
  <si>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</si>
  <si>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</si>
  <si>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</si>
  <si>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</si>
  <si>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</si>
  <si>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</si>
  <si>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</si>
  <si>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</si>
  <si>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</si>
  <si>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</si>
  <si>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</si>
  <si>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</si>
  <si>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</si>
  <si>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</si>
  <si>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</si>
  <si>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</si>
  <si>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</si>
  <si>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</si>
  <si>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</si>
  <si>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</si>
  <si>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</si>
  <si>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</si>
  <si>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</si>
  <si>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</si>
  <si>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</si>
  <si>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</si>
  <si>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</si>
  <si>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</si>
  <si>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</si>
  <si>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</si>
  <si>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</si>
  <si>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</si>
  <si>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</si>
  <si>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</si>
  <si>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</si>
  <si>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</si>
  <si>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</si>
  <si>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</si>
  <si>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</si>
  <si>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</si>
  <si>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</si>
  <si>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</si>
  <si>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</si>
  <si>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</si>
  <si>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</si>
  <si>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</si>
  <si>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</si>
  <si>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</si>
  <si>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</si>
  <si>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</si>
  <si>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</si>
  <si>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</si>
  <si>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</si>
  <si>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</si>
  <si>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</si>
  <si>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</si>
  <si>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</si>
  <si>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</si>
  <si>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</si>
  <si>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</si>
  <si>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</si>
  <si>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</si>
  <si>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</si>
  <si>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</si>
  <si>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</si>
  <si>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</si>
  <si>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</si>
  <si>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</si>
  <si>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</si>
  <si>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</si>
  <si>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</si>
  <si>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</si>
  <si>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</si>
  <si>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</si>
  <si>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</si>
  <si>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</si>
  <si>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</si>
  <si>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</si>
  <si>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</si>
  <si>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</si>
  <si>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</si>
  <si>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</si>
  <si>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</si>
  <si>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</si>
  <si>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</si>
  <si>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</si>
  <si>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</si>
  <si>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</si>
  <si>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</si>
  <si>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</si>
  <si>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</si>
  <si>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</si>
  <si>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</si>
  <si>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</si>
  <si>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</si>
  <si>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</si>
  <si>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</si>
  <si>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</si>
  <si>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</si>
  <si>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</si>
  <si>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</si>
  <si>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</si>
  <si>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</si>
  <si>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</si>
  <si>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</si>
  <si>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</si>
  <si>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</si>
  <si>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</si>
  <si>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</si>
  <si>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</si>
  <si>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</si>
  <si>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</si>
  <si>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</si>
  <si>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</si>
  <si>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</si>
  <si>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</si>
  <si>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</si>
  <si>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</si>
  <si>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</si>
  <si>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</si>
  <si>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</si>
  <si>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</si>
  <si>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</si>
  <si>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</si>
  <si>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</si>
  <si>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</si>
  <si>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</si>
  <si>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</si>
  <si>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</si>
  <si>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</si>
  <si>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</si>
  <si>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</si>
  <si>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</si>
  <si>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</si>
  <si>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</si>
  <si>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</si>
  <si>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</si>
  <si>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</si>
  <si>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</si>
  <si>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</si>
  <si>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</si>
  <si>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</si>
  <si>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</si>
  <si>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</si>
  <si>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</si>
  <si>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</si>
  <si>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</si>
  <si>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</si>
  <si>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</si>
  <si>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</si>
  <si>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</si>
  <si>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</si>
  <si>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</si>
  <si>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</si>
  <si>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</si>
  <si>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</si>
  <si>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</si>
  <si>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</si>
  <si>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</si>
  <si>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</si>
  <si>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</si>
  <si>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</si>
  <si>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</si>
  <si>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</si>
  <si>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</si>
  <si>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</si>
  <si>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</si>
  <si>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</si>
  <si>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</si>
  <si>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</si>
  <si>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</si>
  <si>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</si>
  <si>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</si>
  <si>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</si>
  <si>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</si>
  <si>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</si>
  <si>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</si>
  <si>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</si>
  <si>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</si>
  <si>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</si>
  <si>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</si>
  <si>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</si>
  <si>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</si>
  <si>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</si>
  <si>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</si>
  <si>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</si>
  <si>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</si>
  <si>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</si>
  <si>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</si>
  <si>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</si>
  <si>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</si>
  <si>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</si>
  <si>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</si>
  <si>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</si>
  <si>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</si>
  <si>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</si>
  <si>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</si>
  <si>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</si>
  <si>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</si>
  <si>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</si>
  <si>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</si>
  <si>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</si>
  <si>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</si>
  <si>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</si>
  <si>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</si>
  <si>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</si>
  <si>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</si>
  <si>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</si>
  <si>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</si>
  <si>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</si>
  <si>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</si>
  <si>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</si>
  <si>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</si>
  <si>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</si>
  <si>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</si>
  <si>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</si>
  <si>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</si>
  <si>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</si>
  <si>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</si>
  <si>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</si>
  <si>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</si>
  <si>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</si>
  <si>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</si>
  <si>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</si>
  <si>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</si>
  <si>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</si>
  <si>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</si>
  <si>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</si>
  <si>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</si>
  <si>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</si>
  <si>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</si>
  <si>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</si>
  <si>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</si>
  <si>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</si>
  <si>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</si>
  <si>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</si>
  <si>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</si>
  <si>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</si>
  <si>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</si>
  <si>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</si>
  <si>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</si>
  <si>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</si>
  <si>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</si>
  <si>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</si>
  <si>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</si>
  <si>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</si>
  <si>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</si>
  <si>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</si>
  <si>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</si>
  <si>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</si>
  <si>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</si>
  <si>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</si>
  <si>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</si>
  <si>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</si>
  <si>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</si>
  <si>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</si>
  <si>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</si>
  <si>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</si>
  <si>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</si>
  <si>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</si>
  <si>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</si>
  <si>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</si>
  <si>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</si>
  <si>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</si>
  <si>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</si>
  <si>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</si>
  <si>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</si>
  <si>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</si>
  <si>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</si>
  <si>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</si>
  <si>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</si>
  <si>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</si>
  <si>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</si>
  <si>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</si>
  <si>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</si>
  <si>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</si>
  <si>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</si>
  <si>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</si>
  <si>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</si>
  <si>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</si>
  <si>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</si>
  <si>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</si>
  <si>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</si>
  <si>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</si>
  <si>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</si>
  <si>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</si>
  <si>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</si>
  <si>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</si>
  <si>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</si>
  <si>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</si>
  <si>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</si>
  <si>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</si>
  <si>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</si>
  <si>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</si>
  <si>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</si>
  <si>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</si>
  <si>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</si>
  <si>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</si>
  <si>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</si>
  <si>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</si>
  <si>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</si>
  <si>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</si>
  <si>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</si>
  <si>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</si>
  <si>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</si>
  <si>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</si>
  <si>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</si>
  <si>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</si>
  <si>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</si>
  <si>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</si>
  <si>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</si>
  <si>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</si>
  <si>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</si>
  <si>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</si>
  <si>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</si>
  <si>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</si>
  <si>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</si>
  <si>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</si>
  <si>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</si>
  <si>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</si>
  <si>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</si>
  <si>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</si>
  <si>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</si>
  <si>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</si>
  <si>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</si>
  <si>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</si>
  <si>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</si>
  <si>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</si>
  <si>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</si>
  <si>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</si>
  <si>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</si>
  <si>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</si>
  <si>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</si>
  <si>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</si>
  <si>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</si>
  <si>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</si>
  <si>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</si>
  <si>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</si>
  <si>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</si>
  <si>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</si>
  <si>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</si>
  <si>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</si>
  <si>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</si>
  <si>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</si>
  <si>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</si>
  <si>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</si>
  <si>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</si>
  <si>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</si>
  <si>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</si>
  <si>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</si>
  <si>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</si>
  <si>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</si>
  <si>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</si>
  <si>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</si>
  <si>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</si>
  <si>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</si>
  <si>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</si>
  <si>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</si>
  <si>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</si>
  <si>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</si>
  <si>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</si>
  <si>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</si>
  <si>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</si>
  <si>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</si>
  <si>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</si>
  <si>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</si>
  <si>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</si>
  <si>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</si>
  <si>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</si>
  <si>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</si>
  <si>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</si>
  <si>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</si>
  <si>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</si>
  <si>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</si>
  <si>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</si>
  <si>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</si>
  <si>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</si>
  <si>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</si>
  <si>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</si>
  <si>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</si>
  <si>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</si>
  <si>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</si>
  <si>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</si>
  <si>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</si>
  <si>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</si>
  <si>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</si>
  <si>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</si>
  <si>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</si>
  <si>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</si>
  <si>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</si>
  <si>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</si>
  <si>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</si>
  <si>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</si>
  <si>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</si>
  <si>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</si>
  <si>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</si>
  <si>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</si>
  <si>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</si>
  <si>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</si>
  <si>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</si>
  <si>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</si>
  <si>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</si>
  <si>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</si>
  <si>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</si>
  <si>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</si>
  <si>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</si>
  <si>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</si>
  <si>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</si>
  <si>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</si>
  <si>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</si>
  <si>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</si>
  <si>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</si>
  <si>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</si>
  <si>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</si>
  <si>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</si>
  <si>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</si>
  <si>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</si>
  <si>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</si>
  <si>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</si>
  <si>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</si>
  <si>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</si>
  <si>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</si>
  <si>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</si>
  <si>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</si>
  <si>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</si>
  <si>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</si>
  <si>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</si>
  <si>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</si>
  <si>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</si>
  <si>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</si>
  <si>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</si>
  <si>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</si>
  <si>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</si>
  <si>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</si>
  <si>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</si>
  <si>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</si>
  <si>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</si>
  <si>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</si>
  <si>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</si>
  <si>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</si>
  <si>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</si>
  <si>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</si>
  <si>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</si>
  <si>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</si>
  <si>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</si>
  <si>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</si>
  <si>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</si>
  <si>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</si>
  <si>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</si>
  <si>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</si>
  <si>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</si>
  <si>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</si>
  <si>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</si>
  <si>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</si>
  <si>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</si>
  <si>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</si>
  <si>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</si>
  <si>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</si>
  <si>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</si>
  <si>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</si>
  <si>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</si>
  <si>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</si>
  <si>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</si>
  <si>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</si>
  <si>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</si>
  <si>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</si>
  <si>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</si>
  <si>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</si>
  <si>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</si>
  <si>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</si>
  <si>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</si>
  <si>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</si>
  <si>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</si>
  <si>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</si>
  <si>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</si>
  <si>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</si>
  <si>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</si>
  <si>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</si>
  <si>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</si>
  <si>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</si>
  <si>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</si>
  <si>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</si>
  <si>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</si>
  <si>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</si>
  <si>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</si>
  <si>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</si>
  <si>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</si>
  <si>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</si>
  <si>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</si>
  <si>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</si>
  <si>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</si>
  <si>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</si>
  <si>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</si>
  <si>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</si>
  <si>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</si>
  <si>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</si>
  <si>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</si>
  <si>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</si>
  <si>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</si>
  <si>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</si>
  <si>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</si>
  <si>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</si>
  <si>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</si>
  <si>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</si>
  <si>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</si>
  <si>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</si>
  <si>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</si>
  <si>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</si>
  <si>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</si>
  <si>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</si>
  <si>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</si>
  <si>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</si>
  <si>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</si>
  <si>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</si>
  <si>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</si>
  <si>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</si>
  <si>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</si>
  <si>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</si>
  <si>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</si>
  <si>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</si>
  <si>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</si>
  <si>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</si>
  <si>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</si>
  <si>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</si>
  <si>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</si>
  <si>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</si>
  <si>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</si>
  <si>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</si>
  <si>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</si>
  <si>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</si>
  <si>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</si>
  <si>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</si>
  <si>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</si>
  <si>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</si>
  <si>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</si>
  <si>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</si>
  <si>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</si>
  <si>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</si>
  <si>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</si>
  <si>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</si>
  <si>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</si>
  <si>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</si>
  <si>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</si>
  <si>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</si>
  <si>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</si>
  <si>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</si>
  <si>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</si>
  <si>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</si>
  <si>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</si>
  <si>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</si>
  <si>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</si>
  <si>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</si>
  <si>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</si>
  <si>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</si>
  <si>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</si>
  <si>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</si>
  <si>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</si>
  <si>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</si>
  <si>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</si>
  <si>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</si>
  <si>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</si>
  <si>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</si>
  <si>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</si>
  <si>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</si>
  <si>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</si>
  <si>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</si>
  <si>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</si>
  <si>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</si>
  <si>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</si>
  <si>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</si>
  <si>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</si>
  <si>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</si>
  <si>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</si>
  <si>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</si>
  <si>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</si>
  <si>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</si>
  <si>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</si>
  <si>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</si>
  <si>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</si>
  <si>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</si>
  <si>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</si>
  <si>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</si>
  <si>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</si>
  <si>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</si>
  <si>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</si>
  <si>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</si>
  <si>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</si>
  <si>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</si>
  <si>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</si>
  <si>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</si>
  <si>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</si>
  <si>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</si>
  <si>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</si>
  <si>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</si>
  <si>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</si>
  <si>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</si>
  <si>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</si>
  <si>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</si>
  <si>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</si>
  <si>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</si>
  <si>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</si>
  <si>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</si>
  <si>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</si>
  <si>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</si>
  <si>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</si>
  <si>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</si>
  <si>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</si>
  <si>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</si>
  <si>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</si>
  <si>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</si>
  <si>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</si>
  <si>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</si>
  <si>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</si>
  <si>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</si>
  <si>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</si>
  <si>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</si>
  <si>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</si>
  <si>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</si>
  <si>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</si>
  <si>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</si>
  <si>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</si>
  <si>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</si>
  <si>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</si>
  <si>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</si>
  <si>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</si>
  <si>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</si>
  <si>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</si>
  <si>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</si>
  <si>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</si>
  <si>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</si>
  <si>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</si>
  <si>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</si>
  <si>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</si>
  <si>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</si>
  <si>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</si>
  <si>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</si>
  <si>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</si>
  <si>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</si>
  <si>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</si>
  <si>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</si>
  <si>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</si>
  <si>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</si>
  <si>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</si>
  <si>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</si>
  <si>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</si>
  <si>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</si>
  <si>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</si>
  <si>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</si>
  <si>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</si>
  <si>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</si>
  <si>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</si>
  <si>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</si>
  <si>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</si>
  <si>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</si>
  <si>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</si>
  <si>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</si>
  <si>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</si>
  <si>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</si>
  <si>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</si>
  <si>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</si>
  <si>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</si>
  <si>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</si>
  <si>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</si>
  <si>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</si>
  <si>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</si>
  <si>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</si>
  <si>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</si>
  <si>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</si>
  <si>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</si>
  <si>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</si>
  <si>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</si>
  <si>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</si>
  <si>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</si>
  <si>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</si>
  <si>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</si>
  <si>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</si>
  <si>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</si>
  <si>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</si>
  <si>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</si>
  <si>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</si>
  <si>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</si>
  <si>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</si>
  <si>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</si>
  <si>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</si>
  <si>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</si>
  <si>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</si>
  <si>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</si>
  <si>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</si>
  <si>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</si>
  <si>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</si>
  <si>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</si>
  <si>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</si>
  <si>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</si>
  <si>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</si>
  <si>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</si>
  <si>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</si>
  <si>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</si>
  <si>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</si>
  <si>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</si>
  <si>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</si>
  <si>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</si>
  <si>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</si>
  <si>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</si>
  <si>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</si>
  <si>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</si>
  <si>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</si>
  <si>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</si>
  <si>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</si>
  <si>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</si>
  <si>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</si>
  <si>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</si>
  <si>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</si>
  <si>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</si>
  <si>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</si>
  <si>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</si>
  <si>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</si>
  <si>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</si>
  <si>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</si>
  <si>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</si>
  <si>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</si>
  <si>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</si>
  <si>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</si>
  <si>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</si>
  <si>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</si>
  <si>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</si>
  <si>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</si>
  <si>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</si>
  <si>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</si>
  <si>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</si>
  <si>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</si>
  <si>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</si>
  <si>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</si>
  <si>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</si>
  <si>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</si>
  <si>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</si>
  <si>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</si>
  <si>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</si>
  <si>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</si>
  <si>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</si>
  <si>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</si>
  <si>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</si>
  <si>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</si>
  <si>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</si>
  <si>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</si>
  <si>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</si>
  <si>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</si>
  <si>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</si>
  <si>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</si>
  <si>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</si>
  <si>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</si>
  <si>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</si>
  <si>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</si>
  <si>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</si>
  <si>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</si>
  <si>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</si>
  <si>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</si>
  <si>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</si>
  <si>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</si>
  <si>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</si>
  <si>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</si>
  <si>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</si>
  <si>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</si>
  <si>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</si>
  <si>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</si>
  <si>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</si>
  <si>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</si>
  <si>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</si>
  <si>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</si>
  <si>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</si>
  <si>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</si>
  <si>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</si>
  <si>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</si>
  <si>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</si>
  <si>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</si>
  <si>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</si>
  <si>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</si>
  <si>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</si>
  <si>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</si>
  <si>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</si>
  <si>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</si>
  <si>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</si>
  <si>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</si>
  <si>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</si>
  <si>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</si>
  <si>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</si>
  <si>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</si>
  <si>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</si>
  <si>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</si>
  <si>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</si>
  <si>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</si>
  <si>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</si>
  <si>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</si>
  <si>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</si>
  <si>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</si>
  <si>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</si>
  <si>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</si>
  <si>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</si>
  <si>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</si>
  <si>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</si>
  <si>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</si>
  <si>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</si>
  <si>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</si>
  <si>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</si>
  <si>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</si>
  <si>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</si>
  <si>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</si>
  <si>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</si>
  <si>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</si>
  <si>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</si>
  <si>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</si>
  <si>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</si>
  <si>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</si>
  <si>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</si>
  <si>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</si>
  <si>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</si>
  <si>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</si>
  <si>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</si>
  <si>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</si>
  <si>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</si>
  <si>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</si>
  <si>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</si>
  <si>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</si>
  <si>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</si>
  <si>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</si>
  <si>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</si>
  <si>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</si>
  <si>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</si>
  <si>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</si>
  <si>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</si>
  <si>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</si>
  <si>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</si>
  <si>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</si>
  <si>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</si>
  <si>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</si>
  <si>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</si>
  <si>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</si>
  <si>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</si>
  <si>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</si>
  <si>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</si>
  <si>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</si>
  <si>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</si>
  <si>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</si>
  <si>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</si>
  <si>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</si>
  <si>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</si>
  <si>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</si>
  <si>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</si>
  <si>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</si>
  <si>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</si>
  <si>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</si>
  <si>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</si>
  <si>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</si>
  <si>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</si>
  <si>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</si>
  <si>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</si>
  <si>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</si>
  <si>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</si>
  <si>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</si>
  <si>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</si>
  <si>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</si>
  <si>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</si>
  <si>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</si>
  <si>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</si>
  <si>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</si>
  <si>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</si>
  <si>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</si>
  <si>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</si>
  <si>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</si>
  <si>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</si>
  <si>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</si>
  <si>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</si>
  <si>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</si>
  <si>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</si>
  <si>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</si>
  <si>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</si>
  <si>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</si>
  <si>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</si>
  <si>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</si>
  <si>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</si>
  <si>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</si>
  <si>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</si>
  <si>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</si>
  <si>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</si>
  <si>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</si>
  <si>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</si>
  <si>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</si>
  <si>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</si>
  <si>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</si>
  <si>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</si>
  <si>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</si>
  <si>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</si>
  <si>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</si>
  <si>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</si>
  <si>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</si>
  <si>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</si>
  <si>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</si>
  <si>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</si>
  <si>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</si>
  <si>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</si>
  <si>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</si>
  <si>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</si>
  <si>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</si>
  <si>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</si>
  <si>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</si>
  <si>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</si>
  <si>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</si>
  <si>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</si>
  <si>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</si>
  <si>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</si>
  <si>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</si>
  <si>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</si>
  <si>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</si>
  <si>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</si>
  <si>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</si>
  <si>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</si>
  <si>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</si>
  <si>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</si>
  <si>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</si>
  <si>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</si>
  <si>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</si>
  <si>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</si>
  <si>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</si>
  <si>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</si>
  <si>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</si>
  <si>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</si>
  <si>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</si>
  <si>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</si>
  <si>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</si>
  <si>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</si>
  <si>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</si>
  <si>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</si>
  <si>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</si>
  <si>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</si>
  <si>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</si>
  <si>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</si>
  <si>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</si>
  <si>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</si>
  <si>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</si>
  <si>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</si>
  <si>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</si>
  <si>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</si>
  <si>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</si>
  <si>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</si>
  <si>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</si>
  <si>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</si>
  <si>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</si>
  <si>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</si>
  <si>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</si>
  <si>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</si>
  <si>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</si>
  <si>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</si>
  <si>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</si>
  <si>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</si>
  <si>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</si>
  <si>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</si>
  <si>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</si>
  <si>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</si>
  <si>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</si>
  <si>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</si>
  <si>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</si>
  <si>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</si>
  <si>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</si>
  <si>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</si>
  <si>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</si>
  <si>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</si>
  <si>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</si>
  <si>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</si>
  <si>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</si>
  <si>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</si>
  <si>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</si>
  <si>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</si>
  <si>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</si>
  <si>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</si>
  <si>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</si>
  <si>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</si>
  <si>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</si>
  <si>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</si>
  <si>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</si>
  <si>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</si>
  <si>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</si>
  <si>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</si>
  <si>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</si>
  <si>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</si>
  <si>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</si>
  <si>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</si>
  <si>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</si>
  <si>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</si>
  <si>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</si>
  <si>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</si>
  <si>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</si>
  <si>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</si>
  <si>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</si>
  <si>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</si>
  <si>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</si>
  <si>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</si>
  <si>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</si>
  <si>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</si>
  <si>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</si>
  <si>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</si>
  <si>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</si>
  <si>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</si>
  <si>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</si>
  <si>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</si>
  <si>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</si>
  <si>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</si>
  <si>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</si>
  <si>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</si>
  <si>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</si>
  <si>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</si>
  <si>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</si>
  <si>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</si>
  <si>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</si>
  <si>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</si>
  <si>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</si>
  <si>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</si>
  <si>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</si>
  <si>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</si>
  <si>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</si>
  <si>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</si>
  <si>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</si>
  <si>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</si>
  <si>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</si>
  <si>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</si>
  <si>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</si>
  <si>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</si>
  <si>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</si>
  <si>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</si>
  <si>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</si>
  <si>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</si>
  <si>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</si>
  <si>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</si>
  <si>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</si>
  <si>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</si>
  <si>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</si>
  <si>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</si>
  <si>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</si>
  <si>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</si>
  <si>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</si>
  <si>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</si>
  <si>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</si>
  <si>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</si>
  <si>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</si>
  <si>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</si>
  <si>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</si>
  <si>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</si>
  <si>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</si>
  <si>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</si>
  <si>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</si>
  <si>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</si>
  <si>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</si>
  <si>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</si>
  <si>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</si>
  <si>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</si>
  <si>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</si>
  <si>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</si>
  <si>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</si>
  <si>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</si>
  <si>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</si>
  <si>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</si>
  <si>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</si>
  <si>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</si>
  <si>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</si>
  <si>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</si>
  <si>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</si>
  <si>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</si>
  <si>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</si>
  <si>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</si>
  <si>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</si>
  <si>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</si>
  <si>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</si>
  <si>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</si>
  <si>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</si>
  <si>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</si>
  <si>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</si>
  <si>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</si>
  <si>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</si>
  <si>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</si>
  <si>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</si>
  <si>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</si>
  <si>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</si>
  <si>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</si>
  <si>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</si>
  <si>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</si>
  <si>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</si>
  <si>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</si>
  <si>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</si>
  <si>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</si>
  <si>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</si>
  <si>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</si>
  <si>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</si>
  <si>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</si>
  <si>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</si>
  <si>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</si>
  <si>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</si>
  <si>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</si>
  <si>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</si>
  <si>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</si>
  <si>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</si>
  <si>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</si>
  <si>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</si>
  <si>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</si>
  <si>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</si>
  <si>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</si>
  <si>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</si>
  <si>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</si>
  <si>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</si>
  <si>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</si>
  <si>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</si>
  <si>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</si>
  <si>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</si>
  <si>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</si>
  <si>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</si>
  <si>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</si>
  <si>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</si>
  <si>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</si>
  <si>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</si>
  <si>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</si>
  <si>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</si>
  <si>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</si>
  <si>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</si>
  <si>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</si>
  <si>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</si>
  <si>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</si>
  <si>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</si>
  <si>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</si>
  <si>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</si>
  <si>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</si>
  <si>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</si>
  <si>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</si>
  <si>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</si>
  <si>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</si>
  <si>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</si>
  <si>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</si>
  <si>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</si>
  <si>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</si>
  <si>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</si>
  <si>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</si>
  <si>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</si>
  <si>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</si>
  <si>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</si>
  <si>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</si>
  <si>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</si>
  <si>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</si>
  <si>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</si>
  <si>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</si>
  <si>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</si>
  <si>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</si>
  <si>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</si>
  <si>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</si>
  <si>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</si>
  <si>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</si>
  <si>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</si>
  <si>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</si>
  <si>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</si>
  <si>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</si>
  <si>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</si>
  <si>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</si>
  <si>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</si>
  <si>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</si>
  <si>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</si>
  <si>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</si>
  <si>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</si>
  <si>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</si>
  <si>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</si>
  <si>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</si>
  <si>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</si>
  <si>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</si>
  <si>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</si>
  <si>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</si>
  <si>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</si>
  <si>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</si>
  <si>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</si>
  <si>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</si>
  <si>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</si>
  <si>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</si>
  <si>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</si>
  <si>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</si>
  <si>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</si>
  <si>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</si>
  <si>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</si>
  <si>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</si>
  <si>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</si>
  <si>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</si>
  <si>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</si>
  <si>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</si>
  <si>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</si>
  <si>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</si>
  <si>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</si>
  <si>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</si>
  <si>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</si>
  <si>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</si>
  <si>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</si>
  <si>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</si>
  <si>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</si>
  <si>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</si>
  <si>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</si>
  <si>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</si>
  <si>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</si>
  <si>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</si>
  <si>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</si>
  <si>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</si>
  <si>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</si>
  <si>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</si>
  <si>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</si>
  <si>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</si>
  <si>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</si>
  <si>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</si>
  <si>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</si>
  <si>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</si>
  <si>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</si>
  <si>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</si>
  <si>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</si>
  <si>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</si>
  <si>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</si>
  <si>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</si>
  <si>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</si>
  <si>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</si>
  <si>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</si>
  <si>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</si>
  <si>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</si>
  <si>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</si>
  <si>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</si>
  <si>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</si>
  <si>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</si>
  <si>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</si>
  <si>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</si>
  <si>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</si>
  <si>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</si>
  <si>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</si>
  <si>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</si>
  <si>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</si>
  <si>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</si>
  <si>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</si>
  <si>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</si>
  <si>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</si>
  <si>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</si>
  <si>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</si>
  <si>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</si>
  <si>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</si>
  <si>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</si>
  <si>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</si>
  <si>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</si>
  <si>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</si>
  <si>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</si>
  <si>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</si>
  <si>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</si>
  <si>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</si>
  <si>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</si>
  <si>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</si>
  <si>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</si>
  <si>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</si>
  <si>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</si>
  <si>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</si>
  <si>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</si>
  <si>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</si>
  <si>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</si>
  <si>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</si>
  <si>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</si>
  <si>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</si>
  <si>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</si>
  <si>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</si>
  <si>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</si>
  <si>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</si>
  <si>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</si>
  <si>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</si>
  <si>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</si>
  <si>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</si>
  <si>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</si>
  <si>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</si>
  <si>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</si>
  <si>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</si>
  <si>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</si>
  <si>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</si>
  <si>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</si>
  <si>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</si>
  <si>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</si>
  <si>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</si>
  <si>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</si>
  <si>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</si>
  <si>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</si>
  <si>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</si>
  <si>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</si>
  <si>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</si>
  <si>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</si>
  <si>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</si>
  <si>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</si>
  <si>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</si>
  <si>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</si>
  <si>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</si>
  <si>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</si>
  <si>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</si>
  <si>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</si>
  <si>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</si>
  <si>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</si>
  <si>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</si>
  <si>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</si>
  <si>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</si>
  <si>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</si>
  <si>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</si>
  <si>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</si>
  <si>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</si>
  <si>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</si>
  <si>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</si>
  <si>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</si>
  <si>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</si>
  <si>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</si>
  <si>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</si>
  <si>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</si>
  <si>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</si>
  <si>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</si>
  <si>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</si>
  <si>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</si>
  <si>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</si>
  <si>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</si>
  <si>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</si>
  <si>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</si>
  <si>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</si>
  <si>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</si>
  <si>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</si>
  <si>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</si>
  <si>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</si>
  <si>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</si>
  <si>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</si>
  <si>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</si>
  <si>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</si>
  <si>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</si>
  <si>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</si>
  <si>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</si>
  <si>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</si>
  <si>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</si>
  <si>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</si>
  <si>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</si>
  <si>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</si>
  <si>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</si>
  <si>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</si>
  <si>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</si>
  <si>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</si>
  <si>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</si>
  <si>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</si>
  <si>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</si>
  <si>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</si>
  <si>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</si>
  <si>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</si>
  <si>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</si>
  <si>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</si>
  <si>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</si>
  <si>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</si>
  <si>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</si>
  <si>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</si>
  <si>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</si>
  <si>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</si>
  <si>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</si>
  <si>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</si>
  <si>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</si>
  <si>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</si>
  <si>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</si>
  <si>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</si>
  <si>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</si>
  <si>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</si>
  <si>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</si>
  <si>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</si>
  <si>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</si>
  <si>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</si>
  <si>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</si>
  <si>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</si>
  <si>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</si>
  <si>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</si>
  <si>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</si>
  <si>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</si>
  <si>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</si>
  <si>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</si>
  <si>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</si>
  <si>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</si>
  <si>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</si>
  <si>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</si>
  <si>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</si>
  <si>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</si>
  <si>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</si>
  <si>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</si>
  <si>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</si>
  <si>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</si>
  <si>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</si>
  <si>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</si>
  <si>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</si>
  <si>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</si>
  <si>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</si>
  <si>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</si>
  <si>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</si>
  <si>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</si>
  <si>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ldlt M @)&amp;&amp;.)(.!@</t>
  </si>
  <si>
    <t>Date : 2077/09/12</t>
  </si>
  <si>
    <t>कोरोना संक्रमितहरुको संख्यात्मक बिवरण  Date - 077-09-12</t>
  </si>
  <si>
    <t>dx]Gb| kf}8]n</t>
  </si>
  <si>
    <t>ljdn sj/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</si>
</sst>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4" zoomScaleSheetLayoutView="14" workbookViewId="0">
      <pane ySplit="8" topLeftCell="A238" activePane="bottomLeft" state="frozen"/>
      <selection pane="bottomLeft" activeCell="G245" sqref="G245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>
      <c r="A5" s="377" t="s">
        <v>275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>
      <c r="A6" s="385"/>
      <c r="B6" s="386"/>
      <c r="C6" s="386"/>
      <c r="D6" s="386"/>
      <c r="E6" s="386"/>
      <c r="F6" s="378"/>
      <c r="G6" s="378"/>
      <c r="H6" s="378"/>
      <c r="I6" s="378"/>
      <c r="J6" s="378"/>
      <c r="K6" s="378"/>
      <c r="L6" s="378"/>
      <c r="M6" s="378"/>
      <c r="N6" s="387" t="s">
        <v>3782</v>
      </c>
      <c r="O6" s="388"/>
      <c r="P6" s="388"/>
      <c r="Q6" s="389"/>
    </row>
    <row r="7" spans="1:17" s="6" customFormat="1" ht="264.75" customHeight="1">
      <c r="A7" s="390" t="s">
        <v>22</v>
      </c>
      <c r="B7" s="392" t="s">
        <v>19</v>
      </c>
      <c r="C7" s="343" t="s">
        <v>23</v>
      </c>
      <c r="D7" s="335" t="s">
        <v>20</v>
      </c>
      <c r="E7" s="337" t="s">
        <v>21</v>
      </c>
      <c r="F7" s="369" t="s">
        <v>130</v>
      </c>
      <c r="G7" s="370"/>
      <c r="H7" s="371"/>
      <c r="I7" s="372" t="s">
        <v>11</v>
      </c>
      <c r="J7" s="369" t="s">
        <v>131</v>
      </c>
      <c r="K7" s="370"/>
      <c r="L7" s="371"/>
      <c r="M7" s="343" t="s">
        <v>32</v>
      </c>
      <c r="N7" s="345" t="s">
        <v>12</v>
      </c>
      <c r="O7" s="347" t="s">
        <v>25</v>
      </c>
      <c r="P7" s="349" t="s">
        <v>14</v>
      </c>
      <c r="Q7" s="9"/>
    </row>
    <row r="8" spans="1:17" s="6" customFormat="1" ht="168" customHeight="1" thickBot="1">
      <c r="A8" s="391"/>
      <c r="B8" s="393"/>
      <c r="C8" s="344"/>
      <c r="D8" s="336"/>
      <c r="E8" s="338"/>
      <c r="F8" s="96" t="s">
        <v>13</v>
      </c>
      <c r="G8" s="97" t="s">
        <v>15</v>
      </c>
      <c r="H8" s="97" t="s">
        <v>14</v>
      </c>
      <c r="I8" s="373"/>
      <c r="J8" s="98" t="s">
        <v>13</v>
      </c>
      <c r="K8" s="99" t="s">
        <v>15</v>
      </c>
      <c r="L8" s="99" t="s">
        <v>14</v>
      </c>
      <c r="M8" s="344"/>
      <c r="N8" s="346"/>
      <c r="O8" s="348"/>
      <c r="P8" s="350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97" t="s">
        <v>98</v>
      </c>
      <c r="C22" s="397"/>
      <c r="D22" s="39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97" t="s">
        <v>196</v>
      </c>
      <c r="C107" s="397"/>
      <c r="D107" s="39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97" t="s">
        <v>189</v>
      </c>
      <c r="C127" s="397"/>
      <c r="D127" s="39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97" t="s">
        <v>185</v>
      </c>
      <c r="C142" s="397"/>
      <c r="D142" s="39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97" t="s">
        <v>142</v>
      </c>
      <c r="C148" s="397"/>
      <c r="D148" s="39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97" t="s">
        <v>946</v>
      </c>
      <c r="C177" s="397"/>
      <c r="D177" s="39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66" t="s">
        <v>177</v>
      </c>
      <c r="C207" s="367"/>
      <c r="D207" s="368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66" t="s">
        <v>106</v>
      </c>
      <c r="C210" s="367"/>
      <c r="D210" s="368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98" t="s">
        <v>162</v>
      </c>
      <c r="C215" s="399"/>
      <c r="D215" s="400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66" t="s">
        <v>1184</v>
      </c>
      <c r="C223" s="367"/>
      <c r="D223" s="368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57" t="s">
        <v>942</v>
      </c>
      <c r="B224" s="358"/>
      <c r="C224" s="358"/>
      <c r="D224" s="359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51" t="s">
        <v>146</v>
      </c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3"/>
      <c r="Q225" s="5"/>
      <c r="W225" s="2" t="s">
        <v>1033</v>
      </c>
    </row>
    <row r="226" spans="1:23" ht="69.95" customHeight="1" thickBot="1">
      <c r="A226" s="354"/>
      <c r="B226" s="355"/>
      <c r="C226" s="355"/>
      <c r="D226" s="355"/>
      <c r="E226" s="355"/>
      <c r="F226" s="355"/>
      <c r="G226" s="355"/>
      <c r="H226" s="355"/>
      <c r="I226" s="355"/>
      <c r="J226" s="355"/>
      <c r="K226" s="355"/>
      <c r="L226" s="355"/>
      <c r="M226" s="355"/>
      <c r="N226" s="355"/>
      <c r="O226" s="355"/>
      <c r="P226" s="356"/>
      <c r="Q226" s="5"/>
    </row>
    <row r="227" spans="1:23" ht="162" customHeight="1">
      <c r="A227" s="360" t="s">
        <v>22</v>
      </c>
      <c r="B227" s="362" t="s">
        <v>19</v>
      </c>
      <c r="C227" s="364" t="s">
        <v>23</v>
      </c>
      <c r="D227" s="381" t="s">
        <v>20</v>
      </c>
      <c r="E227" s="383" t="s">
        <v>21</v>
      </c>
      <c r="F227" s="340" t="s">
        <v>128</v>
      </c>
      <c r="G227" s="341"/>
      <c r="H227" s="342"/>
      <c r="I227" s="374" t="s">
        <v>11</v>
      </c>
      <c r="J227" s="340" t="s">
        <v>129</v>
      </c>
      <c r="K227" s="341"/>
      <c r="L227" s="342"/>
      <c r="M227" s="394" t="s">
        <v>32</v>
      </c>
      <c r="N227" s="395" t="s">
        <v>126</v>
      </c>
      <c r="O227" s="396" t="s">
        <v>931</v>
      </c>
      <c r="P227" s="339" t="s">
        <v>14</v>
      </c>
      <c r="Q227" s="5"/>
    </row>
    <row r="228" spans="1:23" ht="153.75" customHeight="1" thickBot="1">
      <c r="A228" s="361"/>
      <c r="B228" s="363"/>
      <c r="C228" s="365"/>
      <c r="D228" s="382"/>
      <c r="E228" s="384"/>
      <c r="F228" s="42" t="s">
        <v>13</v>
      </c>
      <c r="G228" s="43" t="s">
        <v>15</v>
      </c>
      <c r="H228" s="43" t="s">
        <v>14</v>
      </c>
      <c r="I228" s="374"/>
      <c r="J228" s="44" t="s">
        <v>13</v>
      </c>
      <c r="K228" s="45" t="s">
        <v>15</v>
      </c>
      <c r="L228" s="45" t="s">
        <v>14</v>
      </c>
      <c r="M228" s="344"/>
      <c r="N228" s="395"/>
      <c r="O228" s="396"/>
      <c r="P228" s="339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22750</v>
      </c>
      <c r="P229" s="159">
        <v>22750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8"/>
        <v>245</v>
      </c>
      <c r="I233" s="299">
        <v>245</v>
      </c>
      <c r="J233" s="299">
        <v>0</v>
      </c>
      <c r="K233" s="299">
        <v>0</v>
      </c>
      <c r="L233" s="299">
        <f t="shared" si="29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116</v>
      </c>
      <c r="G237" s="47">
        <v>443</v>
      </c>
      <c r="H237" s="47">
        <f>G237+F237</f>
        <v>559</v>
      </c>
      <c r="I237" s="47">
        <v>551</v>
      </c>
      <c r="J237" s="47">
        <v>0</v>
      </c>
      <c r="K237" s="47">
        <v>8</v>
      </c>
      <c r="L237" s="47">
        <f t="shared" si="29"/>
        <v>8</v>
      </c>
      <c r="M237" s="47">
        <v>0</v>
      </c>
      <c r="N237" s="47">
        <v>0</v>
      </c>
      <c r="O237" s="159"/>
      <c r="P237" s="49">
        <v>0</v>
      </c>
      <c r="Q237" s="5">
        <f>SUM(J237:K237)</f>
        <v>8</v>
      </c>
    </row>
    <row r="238" spans="1:23" s="11" customFormat="1" ht="221.25" customHeight="1">
      <c r="A238" s="85">
        <v>10</v>
      </c>
      <c r="B238" s="330" t="s">
        <v>1259</v>
      </c>
      <c r="C238" s="331"/>
      <c r="D238" s="332"/>
      <c r="E238" s="47">
        <v>0</v>
      </c>
      <c r="F238" s="47">
        <v>591</v>
      </c>
      <c r="G238" s="47">
        <v>1380</v>
      </c>
      <c r="H238" s="47">
        <f>G238+F238</f>
        <v>1971</v>
      </c>
      <c r="I238" s="47">
        <v>1907</v>
      </c>
      <c r="J238" s="47">
        <v>17</v>
      </c>
      <c r="K238" s="47">
        <v>47</v>
      </c>
      <c r="L238" s="47">
        <f t="shared" si="29"/>
        <v>64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3" t="s">
        <v>14</v>
      </c>
      <c r="B239" s="334"/>
      <c r="C239" s="334"/>
      <c r="D239" s="334"/>
      <c r="E239" s="51">
        <f t="shared" ref="E239:P239" si="30">SUM(E229:E238)</f>
        <v>144</v>
      </c>
      <c r="F239" s="51">
        <f t="shared" si="30"/>
        <v>815</v>
      </c>
      <c r="G239" s="51">
        <f t="shared" si="30"/>
        <v>2396</v>
      </c>
      <c r="H239" s="51">
        <f t="shared" si="30"/>
        <v>3211</v>
      </c>
      <c r="I239" s="51">
        <f t="shared" si="30"/>
        <v>3139</v>
      </c>
      <c r="J239" s="51">
        <f t="shared" si="30"/>
        <v>17</v>
      </c>
      <c r="K239" s="51">
        <f t="shared" si="30"/>
        <v>55</v>
      </c>
      <c r="L239" s="51">
        <f t="shared" si="30"/>
        <v>72</v>
      </c>
      <c r="M239" s="51">
        <f t="shared" si="30"/>
        <v>0</v>
      </c>
      <c r="N239" s="51">
        <f t="shared" si="30"/>
        <v>0</v>
      </c>
      <c r="O239" s="51">
        <f t="shared" si="30"/>
        <v>22750</v>
      </c>
      <c r="P239" s="51">
        <f t="shared" si="30"/>
        <v>22750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8" t="s">
        <v>26</v>
      </c>
      <c r="G240" s="329"/>
      <c r="H240" s="60" t="s">
        <v>95</v>
      </c>
      <c r="I240" s="325" t="s">
        <v>931</v>
      </c>
      <c r="J240" s="326"/>
      <c r="K240" s="327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20">
        <v>0</v>
      </c>
      <c r="G241" s="321"/>
      <c r="H241" s="320">
        <v>82</v>
      </c>
      <c r="I241" s="322">
        <v>22668</v>
      </c>
      <c r="J241" s="323"/>
      <c r="K241" s="324"/>
      <c r="L241" s="58">
        <v>82</v>
      </c>
      <c r="M241" s="58">
        <v>22668</v>
      </c>
      <c r="N241" s="58">
        <v>22750</v>
      </c>
      <c r="O241" s="58">
        <v>3022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7" t="s">
        <v>1154</v>
      </c>
      <c r="B2" s="497"/>
      <c r="C2" s="497"/>
      <c r="D2" s="497"/>
      <c r="E2" s="497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8" t="s">
        <v>1213</v>
      </c>
      <c r="B1" s="498"/>
      <c r="C1" s="498"/>
      <c r="D1" s="498"/>
      <c r="E1" s="498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19.5">
      <c r="A4" s="180">
        <v>2</v>
      </c>
      <c r="B4" s="179" t="s">
        <v>1152</v>
      </c>
      <c r="C4" s="181">
        <v>890</v>
      </c>
      <c r="D4" s="181">
        <v>135</v>
      </c>
    </row>
    <row r="5" spans="1:16" ht="19.5">
      <c r="A5" s="180">
        <v>3</v>
      </c>
      <c r="B5" s="179" t="s">
        <v>1205</v>
      </c>
      <c r="C5" s="181">
        <v>249</v>
      </c>
      <c r="D5" s="181">
        <v>15</v>
      </c>
    </row>
    <row r="6" spans="1:16" ht="19.5">
      <c r="A6" s="180">
        <v>4</v>
      </c>
      <c r="B6" s="179" t="s">
        <v>1206</v>
      </c>
      <c r="C6" s="181">
        <v>277</v>
      </c>
      <c r="D6" s="181">
        <v>2</v>
      </c>
    </row>
    <row r="7" spans="1:16" ht="19.5">
      <c r="A7" s="180">
        <v>5</v>
      </c>
      <c r="B7" s="179" t="s">
        <v>1207</v>
      </c>
      <c r="C7" s="181">
        <v>57</v>
      </c>
      <c r="D7" s="181">
        <v>2</v>
      </c>
    </row>
    <row r="8" spans="1:16" ht="19.5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19.5">
      <c r="A9" s="180">
        <v>7</v>
      </c>
      <c r="B9" s="179" t="s">
        <v>1209</v>
      </c>
      <c r="C9" s="181">
        <v>71</v>
      </c>
      <c r="D9" s="181">
        <v>0</v>
      </c>
    </row>
    <row r="10" spans="1:16" ht="19.5">
      <c r="A10" s="180">
        <v>8</v>
      </c>
      <c r="B10" s="179" t="s">
        <v>1210</v>
      </c>
      <c r="C10" s="181">
        <v>271</v>
      </c>
      <c r="D10" s="181">
        <v>24</v>
      </c>
    </row>
    <row r="11" spans="1:16" ht="19.5">
      <c r="A11" s="180">
        <v>9</v>
      </c>
      <c r="B11" s="179" t="s">
        <v>1211</v>
      </c>
      <c r="C11" s="181">
        <v>139</v>
      </c>
      <c r="D11" s="181">
        <v>1</v>
      </c>
    </row>
    <row r="12" spans="1:16" ht="19.5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75" t="s">
        <v>977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</row>
    <row r="3" spans="1:17" ht="248.25" customHeight="1" thickBot="1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s="6" customFormat="1" ht="233.25" customHeight="1">
      <c r="A4" s="390" t="s">
        <v>22</v>
      </c>
      <c r="B4" s="392" t="s">
        <v>19</v>
      </c>
      <c r="C4" s="337" t="s">
        <v>21</v>
      </c>
      <c r="D4" s="369" t="s">
        <v>130</v>
      </c>
      <c r="E4" s="370"/>
      <c r="F4" s="371"/>
      <c r="G4" s="419" t="s">
        <v>11</v>
      </c>
      <c r="H4" s="369" t="s">
        <v>131</v>
      </c>
      <c r="I4" s="370"/>
      <c r="J4" s="371"/>
      <c r="K4" s="343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75" t="s">
        <v>24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6" ht="408" customHeight="1" thickBot="1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>
      <c r="A3" s="423" t="s">
        <v>22</v>
      </c>
      <c r="B3" s="392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6650</v>
      </c>
      <c r="E15" s="71">
        <v>0</v>
      </c>
      <c r="F15" s="69">
        <v>0</v>
      </c>
      <c r="G15" s="173">
        <f t="shared" si="0"/>
        <v>6650</v>
      </c>
      <c r="H15" s="69">
        <f t="shared" si="1"/>
        <v>6650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22750</v>
      </c>
      <c r="H16" s="79">
        <f t="shared" si="2"/>
        <v>22750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21" activePane="bottomLeft" state="frozen"/>
      <selection pane="bottomLeft" activeCell="A11" sqref="A11:P23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>
      <c r="A5" s="377" t="s">
        <v>127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>
      <c r="A6" s="385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7" t="s">
        <v>3782</v>
      </c>
      <c r="O6" s="388"/>
      <c r="P6" s="388"/>
      <c r="Q6" s="389"/>
    </row>
    <row r="7" spans="1:17" ht="69.95" customHeight="1">
      <c r="A7" s="351" t="s">
        <v>183</v>
      </c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3"/>
      <c r="Q7" s="5"/>
    </row>
    <row r="8" spans="1:17" ht="69.95" customHeight="1" thickBot="1">
      <c r="A8" s="354"/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6"/>
      <c r="Q8" s="5"/>
    </row>
    <row r="9" spans="1:17" ht="162" customHeight="1">
      <c r="A9" s="360" t="s">
        <v>22</v>
      </c>
      <c r="B9" s="362" t="s">
        <v>19</v>
      </c>
      <c r="C9" s="364" t="s">
        <v>23</v>
      </c>
      <c r="D9" s="381" t="s">
        <v>20</v>
      </c>
      <c r="E9" s="383" t="s">
        <v>21</v>
      </c>
      <c r="F9" s="340" t="s">
        <v>128</v>
      </c>
      <c r="G9" s="341"/>
      <c r="H9" s="342"/>
      <c r="I9" s="374" t="s">
        <v>11</v>
      </c>
      <c r="J9" s="340" t="s">
        <v>129</v>
      </c>
      <c r="K9" s="341"/>
      <c r="L9" s="342"/>
      <c r="M9" s="394" t="s">
        <v>32</v>
      </c>
      <c r="N9" s="395" t="s">
        <v>126</v>
      </c>
      <c r="O9" s="396" t="s">
        <v>931</v>
      </c>
      <c r="P9" s="339" t="s">
        <v>14</v>
      </c>
      <c r="Q9" s="5"/>
    </row>
    <row r="10" spans="1:17" ht="138.75" customHeight="1" thickBot="1">
      <c r="A10" s="361"/>
      <c r="B10" s="363"/>
      <c r="C10" s="365"/>
      <c r="D10" s="382"/>
      <c r="E10" s="384"/>
      <c r="F10" s="42" t="s">
        <v>13</v>
      </c>
      <c r="G10" s="43" t="s">
        <v>15</v>
      </c>
      <c r="H10" s="43" t="s">
        <v>14</v>
      </c>
      <c r="I10" s="374"/>
      <c r="J10" s="44" t="s">
        <v>13</v>
      </c>
      <c r="K10" s="45" t="s">
        <v>15</v>
      </c>
      <c r="L10" s="45" t="s">
        <v>14</v>
      </c>
      <c r="M10" s="344"/>
      <c r="N10" s="395"/>
      <c r="O10" s="396"/>
      <c r="P10" s="339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22750</v>
      </c>
      <c r="P11" s="159">
        <v>22750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0"/>
        <v>245</v>
      </c>
      <c r="I15" s="299">
        <v>245</v>
      </c>
      <c r="J15" s="299">
        <v>0</v>
      </c>
      <c r="K15" s="299">
        <v>0</v>
      </c>
      <c r="L15" s="299">
        <f t="shared" si="1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116</v>
      </c>
      <c r="G19" s="47">
        <v>443</v>
      </c>
      <c r="H19" s="47">
        <f>G19+F19</f>
        <v>559</v>
      </c>
      <c r="I19" s="47">
        <v>551</v>
      </c>
      <c r="J19" s="47">
        <v>0</v>
      </c>
      <c r="K19" s="47">
        <v>8</v>
      </c>
      <c r="L19" s="47">
        <f t="shared" si="1"/>
        <v>8</v>
      </c>
      <c r="M19" s="47">
        <v>0</v>
      </c>
      <c r="N19" s="47">
        <v>0</v>
      </c>
      <c r="O19" s="159"/>
      <c r="P19" s="49">
        <v>0</v>
      </c>
      <c r="Q19" s="5">
        <f>SUM(J19:K19)</f>
        <v>8</v>
      </c>
      <c r="BU19" s="2" t="s">
        <v>3169</v>
      </c>
    </row>
    <row r="20" spans="1:73" ht="196.5" customHeight="1">
      <c r="A20" s="85">
        <v>10</v>
      </c>
      <c r="B20" s="330" t="s">
        <v>1259</v>
      </c>
      <c r="C20" s="331"/>
      <c r="D20" s="332"/>
      <c r="E20" s="47">
        <v>0</v>
      </c>
      <c r="F20" s="47">
        <v>591</v>
      </c>
      <c r="G20" s="47">
        <v>1380</v>
      </c>
      <c r="H20" s="47">
        <f>G20+F20</f>
        <v>1971</v>
      </c>
      <c r="I20" s="47">
        <v>1907</v>
      </c>
      <c r="J20" s="47">
        <v>17</v>
      </c>
      <c r="K20" s="47">
        <v>47</v>
      </c>
      <c r="L20" s="47">
        <f t="shared" si="1"/>
        <v>64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>
      <c r="A21" s="333" t="s">
        <v>14</v>
      </c>
      <c r="B21" s="334"/>
      <c r="C21" s="334"/>
      <c r="D21" s="334"/>
      <c r="E21" s="51">
        <f t="shared" ref="E21:P21" si="2">SUM(E11:E20)</f>
        <v>144</v>
      </c>
      <c r="F21" s="51">
        <f t="shared" si="2"/>
        <v>815</v>
      </c>
      <c r="G21" s="51">
        <f t="shared" si="2"/>
        <v>2396</v>
      </c>
      <c r="H21" s="51">
        <f t="shared" si="2"/>
        <v>3211</v>
      </c>
      <c r="I21" s="51">
        <f t="shared" si="2"/>
        <v>3139</v>
      </c>
      <c r="J21" s="51">
        <f t="shared" si="2"/>
        <v>17</v>
      </c>
      <c r="K21" s="51">
        <f t="shared" si="2"/>
        <v>55</v>
      </c>
      <c r="L21" s="51">
        <f t="shared" si="2"/>
        <v>72</v>
      </c>
      <c r="M21" s="51">
        <f t="shared" si="2"/>
        <v>0</v>
      </c>
      <c r="N21" s="51">
        <f t="shared" si="2"/>
        <v>0</v>
      </c>
      <c r="O21" s="51">
        <f t="shared" si="2"/>
        <v>22750</v>
      </c>
      <c r="P21" s="51">
        <f t="shared" si="2"/>
        <v>22750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8" t="s">
        <v>26</v>
      </c>
      <c r="G22" s="329"/>
      <c r="H22" s="60" t="s">
        <v>95</v>
      </c>
      <c r="I22" s="325" t="s">
        <v>931</v>
      </c>
      <c r="J22" s="326"/>
      <c r="K22" s="327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>
      <c r="A23" s="56"/>
      <c r="B23" s="56"/>
      <c r="C23" s="57"/>
      <c r="D23" s="57"/>
      <c r="E23" s="57"/>
      <c r="F23" s="320">
        <v>0</v>
      </c>
      <c r="G23" s="321"/>
      <c r="H23" s="320">
        <v>82</v>
      </c>
      <c r="I23" s="322">
        <v>22668</v>
      </c>
      <c r="J23" s="323"/>
      <c r="K23" s="324"/>
      <c r="L23" s="58">
        <v>82</v>
      </c>
      <c r="M23" s="58">
        <v>22668</v>
      </c>
      <c r="N23" s="58">
        <v>22750</v>
      </c>
      <c r="O23" s="58">
        <v>3022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topLeftCell="A4" zoomScale="14" zoomScaleSheetLayoutView="14" workbookViewId="0">
      <selection activeCell="K12" sqref="K12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34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34" ht="248.25" customHeight="1" thickBot="1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34" s="6" customFormat="1" ht="233.25" customHeight="1">
      <c r="A4" s="390" t="s">
        <v>22</v>
      </c>
      <c r="B4" s="390" t="s">
        <v>3260</v>
      </c>
      <c r="C4" s="443" t="s">
        <v>271</v>
      </c>
      <c r="D4" s="443"/>
      <c r="E4" s="443"/>
      <c r="F4" s="444" t="s">
        <v>276</v>
      </c>
      <c r="G4" s="444" t="s">
        <v>13</v>
      </c>
      <c r="H4" s="444" t="s">
        <v>15</v>
      </c>
      <c r="I4" s="446" t="s">
        <v>670</v>
      </c>
      <c r="J4" s="441" t="s">
        <v>779</v>
      </c>
      <c r="K4" s="441" t="s">
        <v>272</v>
      </c>
      <c r="L4" s="439" t="s">
        <v>631</v>
      </c>
      <c r="M4" s="439" t="s">
        <v>632</v>
      </c>
      <c r="N4" s="439" t="s">
        <v>273</v>
      </c>
      <c r="O4" s="439" t="s">
        <v>32</v>
      </c>
      <c r="P4" s="64"/>
      <c r="Q4" s="64"/>
    </row>
    <row r="5" spans="1:34" s="6" customFormat="1" ht="168" customHeight="1" thickBot="1">
      <c r="A5" s="391"/>
      <c r="B5" s="391"/>
      <c r="C5" s="91" t="s">
        <v>13</v>
      </c>
      <c r="D5" s="89" t="s">
        <v>15</v>
      </c>
      <c r="E5" s="90" t="s">
        <v>14</v>
      </c>
      <c r="F5" s="445"/>
      <c r="G5" s="445"/>
      <c r="H5" s="445"/>
      <c r="I5" s="447"/>
      <c r="J5" s="442"/>
      <c r="K5" s="442"/>
      <c r="L5" s="440"/>
      <c r="M5" s="440"/>
      <c r="N5" s="440"/>
      <c r="O5" s="440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521</v>
      </c>
      <c r="E6" s="88">
        <f t="shared" ref="E6:E16" si="0">C6+D6</f>
        <v>741</v>
      </c>
      <c r="F6" s="88">
        <v>15</v>
      </c>
      <c r="G6" s="88">
        <v>6</v>
      </c>
      <c r="H6" s="88">
        <v>9</v>
      </c>
      <c r="I6" s="88">
        <v>7</v>
      </c>
      <c r="J6" s="88">
        <v>15</v>
      </c>
      <c r="K6" s="88">
        <v>0</v>
      </c>
      <c r="L6" s="88">
        <v>213</v>
      </c>
      <c r="M6" s="88">
        <v>506</v>
      </c>
      <c r="N6" s="88">
        <v>719</v>
      </c>
      <c r="O6" s="88">
        <v>0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366</v>
      </c>
      <c r="D7" s="75">
        <v>932</v>
      </c>
      <c r="E7" s="88">
        <f t="shared" si="0"/>
        <v>1298</v>
      </c>
      <c r="F7" s="88">
        <v>42</v>
      </c>
      <c r="G7" s="88">
        <v>7</v>
      </c>
      <c r="H7" s="88">
        <v>35</v>
      </c>
      <c r="I7" s="88">
        <v>8</v>
      </c>
      <c r="J7" s="88">
        <v>41</v>
      </c>
      <c r="K7" s="88">
        <v>1</v>
      </c>
      <c r="L7" s="88">
        <v>359</v>
      </c>
      <c r="M7" s="88">
        <v>889</v>
      </c>
      <c r="N7" s="88">
        <v>1248</v>
      </c>
      <c r="O7" s="88">
        <v>0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7</v>
      </c>
      <c r="G8" s="88">
        <v>2</v>
      </c>
      <c r="H8" s="88">
        <v>5</v>
      </c>
      <c r="I8" s="88">
        <v>2</v>
      </c>
      <c r="J8" s="88">
        <v>7</v>
      </c>
      <c r="K8" s="88">
        <v>0</v>
      </c>
      <c r="L8" s="88">
        <v>71</v>
      </c>
      <c r="M8" s="88">
        <v>228</v>
      </c>
      <c r="N8" s="88">
        <v>299</v>
      </c>
      <c r="O8" s="88">
        <v>0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3</v>
      </c>
      <c r="G9" s="88">
        <v>0</v>
      </c>
      <c r="H9" s="88">
        <v>3</v>
      </c>
      <c r="I9" s="88">
        <v>0</v>
      </c>
      <c r="J9" s="88">
        <v>3</v>
      </c>
      <c r="K9" s="88">
        <v>0</v>
      </c>
      <c r="L9" s="88">
        <v>16</v>
      </c>
      <c r="M9" s="88">
        <v>67</v>
      </c>
      <c r="N9" s="88">
        <v>83</v>
      </c>
      <c r="O9" s="88">
        <v>0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21</v>
      </c>
      <c r="M12" s="88">
        <v>150</v>
      </c>
      <c r="N12" s="88">
        <v>171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68</v>
      </c>
      <c r="E15" s="88">
        <f t="shared" si="0"/>
        <v>84</v>
      </c>
      <c r="F15" s="88">
        <v>3</v>
      </c>
      <c r="G15" s="88">
        <v>1</v>
      </c>
      <c r="H15" s="88">
        <v>2</v>
      </c>
      <c r="I15" s="88">
        <v>1</v>
      </c>
      <c r="J15" s="88">
        <v>3</v>
      </c>
      <c r="K15" s="88">
        <v>0</v>
      </c>
      <c r="L15" s="88">
        <v>14</v>
      </c>
      <c r="M15" s="88">
        <v>66</v>
      </c>
      <c r="N15" s="88">
        <v>80</v>
      </c>
      <c r="O15" s="88">
        <v>0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>
      <c r="A17" s="401" t="str">
        <f>'[1]Palika_wise '!A224:D224</f>
        <v>hDdf  :yfg</v>
      </c>
      <c r="B17" s="402"/>
      <c r="C17" s="79">
        <f t="shared" ref="C17:O17" si="1">SUM(C6:C16)</f>
        <v>791</v>
      </c>
      <c r="D17" s="79">
        <f t="shared" si="1"/>
        <v>2233</v>
      </c>
      <c r="E17" s="79">
        <f t="shared" si="1"/>
        <v>3024</v>
      </c>
      <c r="F17" s="79">
        <f t="shared" si="1"/>
        <v>73</v>
      </c>
      <c r="G17" s="79">
        <f t="shared" si="1"/>
        <v>17</v>
      </c>
      <c r="H17" s="79">
        <f t="shared" si="1"/>
        <v>56</v>
      </c>
      <c r="I17" s="79">
        <f t="shared" si="1"/>
        <v>19</v>
      </c>
      <c r="J17" s="79">
        <f t="shared" si="1"/>
        <v>72</v>
      </c>
      <c r="K17" s="79">
        <f t="shared" si="1"/>
        <v>1</v>
      </c>
      <c r="L17" s="79">
        <f t="shared" si="1"/>
        <v>773</v>
      </c>
      <c r="M17" s="79">
        <f t="shared" si="1"/>
        <v>2159</v>
      </c>
      <c r="N17" s="79">
        <f t="shared" si="1"/>
        <v>2932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>
      <c r="A18" s="403" t="s">
        <v>3783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30"/>
  <sheetViews>
    <sheetView zoomScale="96" zoomScaleNormal="96" workbookViewId="0">
      <pane ySplit="5" topLeftCell="A3023" activePane="bottomLeft" state="frozen"/>
      <selection pane="bottomLeft" activeCell="B3032" sqref="B3032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5" t="s">
        <v>893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</row>
    <row r="2" spans="1:14" ht="26.25">
      <c r="A2" s="456" t="s">
        <v>894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</row>
    <row r="3" spans="1:14" ht="26.25">
      <c r="A3" s="457" t="s">
        <v>933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</row>
    <row r="4" spans="1:14" ht="14.25" customHeight="1">
      <c r="A4" s="453" t="s">
        <v>277</v>
      </c>
      <c r="B4" s="458" t="s">
        <v>278</v>
      </c>
      <c r="C4" s="453" t="s">
        <v>279</v>
      </c>
      <c r="D4" s="453" t="s">
        <v>280</v>
      </c>
      <c r="E4" s="453" t="s">
        <v>281</v>
      </c>
      <c r="F4" s="448" t="s">
        <v>282</v>
      </c>
      <c r="G4" s="450" t="s">
        <v>283</v>
      </c>
      <c r="H4" s="450" t="s">
        <v>14</v>
      </c>
      <c r="I4" s="448" t="s">
        <v>272</v>
      </c>
      <c r="J4" s="448" t="s">
        <v>671</v>
      </c>
      <c r="K4" s="448" t="s">
        <v>11</v>
      </c>
      <c r="L4" s="448" t="s">
        <v>284</v>
      </c>
      <c r="M4" s="448" t="s">
        <v>285</v>
      </c>
      <c r="N4" s="453" t="s">
        <v>286</v>
      </c>
    </row>
    <row r="5" spans="1:14" ht="41.25" customHeight="1">
      <c r="A5" s="454"/>
      <c r="B5" s="452"/>
      <c r="C5" s="454"/>
      <c r="D5" s="454"/>
      <c r="E5" s="454"/>
      <c r="F5" s="449"/>
      <c r="G5" s="451"/>
      <c r="H5" s="451"/>
      <c r="I5" s="449"/>
      <c r="J5" s="449"/>
      <c r="K5" s="449"/>
      <c r="L5" s="449"/>
      <c r="M5" s="452"/>
      <c r="N5" s="454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6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 t="s">
        <v>290</v>
      </c>
      <c r="N2566" s="315"/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6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7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6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6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/>
      <c r="L2860" s="133">
        <v>1</v>
      </c>
      <c r="M2860" s="134" t="s">
        <v>290</v>
      </c>
      <c r="N2860" s="214"/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6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170" customFormat="1" ht="19.5" customHeight="1">
      <c r="A2914" s="106">
        <v>2909</v>
      </c>
      <c r="B2914" s="111" t="s">
        <v>3663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>
      <c r="A2915" s="106">
        <v>2910</v>
      </c>
      <c r="B2915" s="111" t="s">
        <v>3664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>
      <c r="A2916" s="106">
        <v>2911</v>
      </c>
      <c r="B2916" s="111" t="s">
        <v>3665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>
      <c r="A2917" s="106">
        <v>2912</v>
      </c>
      <c r="B2917" s="111" t="s">
        <v>3666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>
      <c r="A2918" s="106">
        <v>2913</v>
      </c>
      <c r="B2918" s="111" t="s">
        <v>3667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12"/>
      <c r="L2950" s="133">
        <v>1</v>
      </c>
      <c r="M2950" s="134" t="s">
        <v>290</v>
      </c>
      <c r="N2950" s="184"/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12"/>
      <c r="L2951" s="133">
        <v>1</v>
      </c>
      <c r="M2951" s="134" t="s">
        <v>290</v>
      </c>
      <c r="N2951" s="184"/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12"/>
      <c r="L2952" s="133">
        <v>1</v>
      </c>
      <c r="M2952" s="134" t="s">
        <v>290</v>
      </c>
      <c r="N2952" s="184"/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12"/>
      <c r="L2953" s="133">
        <v>1</v>
      </c>
      <c r="M2953" s="134" t="s">
        <v>290</v>
      </c>
      <c r="N2953" s="184"/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12"/>
      <c r="L2959" s="133">
        <v>1</v>
      </c>
      <c r="M2959" s="134" t="s">
        <v>290</v>
      </c>
      <c r="N2959" s="184"/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12"/>
      <c r="L2960" s="133">
        <v>1</v>
      </c>
      <c r="M2960" s="134" t="s">
        <v>290</v>
      </c>
      <c r="N2960" s="184"/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12"/>
      <c r="L2961" s="133">
        <v>1</v>
      </c>
      <c r="M2961" s="134" t="s">
        <v>290</v>
      </c>
      <c r="N2961" s="184"/>
    </row>
    <row r="2962" spans="1:14" s="170" customFormat="1" ht="19.5" customHeight="1">
      <c r="A2962" s="106">
        <v>2957</v>
      </c>
      <c r="B2962" s="111" t="s">
        <v>3711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>
      <c r="A2963" s="106">
        <v>2958</v>
      </c>
      <c r="B2963" s="111" t="s">
        <v>3712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12"/>
      <c r="L2968" s="133">
        <v>1</v>
      </c>
      <c r="M2968" s="134" t="s">
        <v>290</v>
      </c>
      <c r="N2968" s="184"/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12"/>
      <c r="L2969" s="133">
        <v>1</v>
      </c>
      <c r="M2969" s="134" t="s">
        <v>290</v>
      </c>
      <c r="N2969" s="184"/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12"/>
      <c r="L2970" s="133">
        <v>1</v>
      </c>
      <c r="M2970" s="134" t="s">
        <v>290</v>
      </c>
      <c r="N2970" s="184"/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12"/>
      <c r="L2971" s="133">
        <v>1</v>
      </c>
      <c r="M2971" s="134" t="s">
        <v>290</v>
      </c>
      <c r="N2971" s="184"/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12"/>
      <c r="L2972" s="133">
        <v>1</v>
      </c>
      <c r="M2972" s="134" t="s">
        <v>290</v>
      </c>
      <c r="N2972" s="184"/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12"/>
      <c r="L2973" s="133">
        <v>1</v>
      </c>
      <c r="M2973" s="134" t="s">
        <v>290</v>
      </c>
      <c r="N2973" s="184"/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12"/>
      <c r="L2974" s="133">
        <v>1</v>
      </c>
      <c r="M2974" s="134" t="s">
        <v>290</v>
      </c>
      <c r="N2974" s="184"/>
    </row>
    <row r="2975" spans="1:14" s="170" customFormat="1" ht="19.5" customHeight="1">
      <c r="A2975" s="106">
        <v>2970</v>
      </c>
      <c r="B2975" s="111" t="s">
        <v>3724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>
      <c r="A2976" s="106">
        <v>2971</v>
      </c>
      <c r="B2976" s="111" t="s">
        <v>3725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>
      <c r="A2977" s="106">
        <v>2972</v>
      </c>
      <c r="B2977" s="111" t="s">
        <v>3726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>
      <c r="A2978" s="106">
        <v>2973</v>
      </c>
      <c r="B2978" s="111" t="s">
        <v>3727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>
      <c r="A2979" s="106">
        <v>2974</v>
      </c>
      <c r="B2979" s="111" t="s">
        <v>3728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/>
    </row>
    <row r="2988" spans="1:14" s="170" customFormat="1" ht="19.5" customHeight="1">
      <c r="A2988" s="106">
        <v>2983</v>
      </c>
      <c r="B2988" s="111" t="s">
        <v>3737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>
      <c r="A2989" s="106">
        <v>2984</v>
      </c>
      <c r="B2989" s="111" t="s">
        <v>3738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>
      <c r="A2990" s="106">
        <v>2985</v>
      </c>
      <c r="B2990" s="111" t="s">
        <v>3739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/>
    </row>
    <row r="2991" spans="1:14" s="170" customFormat="1" ht="19.5" customHeight="1">
      <c r="A2991" s="106">
        <v>2986</v>
      </c>
      <c r="B2991" s="111" t="s">
        <v>3740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>
      <c r="A2992" s="106">
        <v>2987</v>
      </c>
      <c r="B2992" s="111" t="s">
        <v>3741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>
      <c r="A2993" s="106">
        <v>2988</v>
      </c>
      <c r="B2993" s="111" t="s">
        <v>3742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>
      <c r="A2994" s="106">
        <v>2989</v>
      </c>
      <c r="B2994" s="111" t="s">
        <v>3743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>
      <c r="A2995" s="106">
        <v>2990</v>
      </c>
      <c r="B2995" s="111" t="s">
        <v>3747</v>
      </c>
      <c r="C2995" s="146">
        <v>39</v>
      </c>
      <c r="D2995" s="135" t="s">
        <v>1594</v>
      </c>
      <c r="E2995" s="156">
        <v>64891</v>
      </c>
      <c r="F2995" s="155" t="s">
        <v>642</v>
      </c>
      <c r="G2995" s="114" t="s">
        <v>1259</v>
      </c>
      <c r="H2995" s="133">
        <v>1</v>
      </c>
      <c r="I2995" s="155"/>
      <c r="J2995" s="112"/>
      <c r="K2995" s="112"/>
      <c r="L2995" s="133">
        <v>1</v>
      </c>
      <c r="M2995" s="134" t="s">
        <v>290</v>
      </c>
      <c r="N2995" s="184"/>
    </row>
    <row r="2996" spans="1:14" s="170" customFormat="1" ht="19.5" customHeight="1">
      <c r="A2996" s="106">
        <v>2991</v>
      </c>
      <c r="B2996" s="111" t="s">
        <v>3748</v>
      </c>
      <c r="C2996" s="146">
        <v>42</v>
      </c>
      <c r="D2996" s="135" t="s">
        <v>535</v>
      </c>
      <c r="E2996" s="156">
        <v>64891</v>
      </c>
      <c r="F2996" s="155" t="s">
        <v>642</v>
      </c>
      <c r="G2996" s="114" t="s">
        <v>1259</v>
      </c>
      <c r="H2996" s="133">
        <v>1</v>
      </c>
      <c r="I2996" s="155"/>
      <c r="J2996" s="112"/>
      <c r="K2996" s="112"/>
      <c r="L2996" s="133">
        <v>1</v>
      </c>
      <c r="M2996" s="134" t="s">
        <v>290</v>
      </c>
      <c r="N2996" s="184"/>
    </row>
    <row r="2997" spans="1:14" s="170" customFormat="1" ht="19.5" customHeight="1">
      <c r="A2997" s="106">
        <v>2992</v>
      </c>
      <c r="B2997" s="111" t="s">
        <v>3749</v>
      </c>
      <c r="C2997" s="146">
        <v>48</v>
      </c>
      <c r="D2997" s="135" t="s">
        <v>1187</v>
      </c>
      <c r="E2997" s="156">
        <v>64891</v>
      </c>
      <c r="F2997" s="155" t="s">
        <v>642</v>
      </c>
      <c r="G2997" s="114" t="s">
        <v>1259</v>
      </c>
      <c r="H2997" s="133">
        <v>1</v>
      </c>
      <c r="I2997" s="155"/>
      <c r="J2997" s="112"/>
      <c r="K2997" s="112"/>
      <c r="L2997" s="133">
        <v>1</v>
      </c>
      <c r="M2997" s="134" t="s">
        <v>290</v>
      </c>
      <c r="N2997" s="184"/>
    </row>
    <row r="2998" spans="1:14" s="170" customFormat="1" ht="19.5" customHeight="1">
      <c r="A2998" s="106">
        <v>2993</v>
      </c>
      <c r="B2998" s="111" t="s">
        <v>3750</v>
      </c>
      <c r="C2998" s="146">
        <v>67</v>
      </c>
      <c r="D2998" s="135" t="s">
        <v>861</v>
      </c>
      <c r="E2998" s="156">
        <v>64891</v>
      </c>
      <c r="F2998" s="155" t="s">
        <v>642</v>
      </c>
      <c r="G2998" s="114" t="s">
        <v>1259</v>
      </c>
      <c r="H2998" s="133">
        <v>1</v>
      </c>
      <c r="I2998" s="155"/>
      <c r="J2998" s="112"/>
      <c r="K2998" s="112"/>
      <c r="L2998" s="133">
        <v>1</v>
      </c>
      <c r="M2998" s="134" t="s">
        <v>290</v>
      </c>
      <c r="N2998" s="184"/>
    </row>
    <row r="2999" spans="1:14" s="170" customFormat="1" ht="19.5" customHeight="1">
      <c r="A2999" s="106">
        <v>2994</v>
      </c>
      <c r="B2999" s="111" t="s">
        <v>3751</v>
      </c>
      <c r="C2999" s="146">
        <v>33</v>
      </c>
      <c r="D2999" s="135" t="s">
        <v>1029</v>
      </c>
      <c r="E2999" s="156">
        <v>64891</v>
      </c>
      <c r="F2999" s="155" t="s">
        <v>642</v>
      </c>
      <c r="G2999" s="114" t="s">
        <v>1259</v>
      </c>
      <c r="H2999" s="133">
        <v>1</v>
      </c>
      <c r="I2999" s="155"/>
      <c r="J2999" s="112"/>
      <c r="K2999" s="112"/>
      <c r="L2999" s="133">
        <v>1</v>
      </c>
      <c r="M2999" s="134" t="s">
        <v>290</v>
      </c>
      <c r="N2999" s="184"/>
    </row>
    <row r="3000" spans="1:14" s="170" customFormat="1" ht="19.5" customHeight="1">
      <c r="A3000" s="106">
        <v>2995</v>
      </c>
      <c r="B3000" s="111" t="s">
        <v>3752</v>
      </c>
      <c r="C3000" s="146">
        <v>34</v>
      </c>
      <c r="D3000" s="135" t="s">
        <v>535</v>
      </c>
      <c r="E3000" s="156">
        <v>64891</v>
      </c>
      <c r="F3000" s="155" t="s">
        <v>642</v>
      </c>
      <c r="G3000" s="114" t="s">
        <v>1259</v>
      </c>
      <c r="H3000" s="133">
        <v>1</v>
      </c>
      <c r="I3000" s="155"/>
      <c r="J3000" s="112"/>
      <c r="K3000" s="112"/>
      <c r="L3000" s="133">
        <v>1</v>
      </c>
      <c r="M3000" s="134" t="s">
        <v>290</v>
      </c>
      <c r="N3000" s="184"/>
    </row>
    <row r="3001" spans="1:14" s="170" customFormat="1" ht="19.5" customHeight="1">
      <c r="A3001" s="106">
        <v>2996</v>
      </c>
      <c r="B3001" s="111" t="s">
        <v>3753</v>
      </c>
      <c r="C3001" s="146">
        <v>48</v>
      </c>
      <c r="D3001" s="135" t="s">
        <v>535</v>
      </c>
      <c r="E3001" s="156">
        <v>64891</v>
      </c>
      <c r="F3001" s="155" t="s">
        <v>642</v>
      </c>
      <c r="G3001" s="114" t="s">
        <v>1259</v>
      </c>
      <c r="H3001" s="133">
        <v>1</v>
      </c>
      <c r="I3001" s="155"/>
      <c r="J3001" s="112"/>
      <c r="K3001" s="112"/>
      <c r="L3001" s="133">
        <v>1</v>
      </c>
      <c r="M3001" s="134" t="s">
        <v>290</v>
      </c>
      <c r="N3001" s="184"/>
    </row>
    <row r="3002" spans="1:14" s="170" customFormat="1" ht="19.5" customHeight="1">
      <c r="A3002" s="106">
        <v>2997</v>
      </c>
      <c r="B3002" s="111" t="s">
        <v>3754</v>
      </c>
      <c r="C3002" s="146">
        <v>55</v>
      </c>
      <c r="D3002" s="135" t="s">
        <v>3755</v>
      </c>
      <c r="E3002" s="156">
        <v>64891</v>
      </c>
      <c r="F3002" s="155" t="s">
        <v>642</v>
      </c>
      <c r="G3002" s="114" t="s">
        <v>1259</v>
      </c>
      <c r="H3002" s="133">
        <v>1</v>
      </c>
      <c r="I3002" s="155"/>
      <c r="J3002" s="112"/>
      <c r="K3002" s="112"/>
      <c r="L3002" s="133">
        <v>1</v>
      </c>
      <c r="M3002" s="134" t="s">
        <v>290</v>
      </c>
      <c r="N3002" s="184"/>
    </row>
    <row r="3003" spans="1:14" s="170" customFormat="1" ht="19.5" customHeight="1">
      <c r="A3003" s="106">
        <v>2998</v>
      </c>
      <c r="B3003" s="111" t="s">
        <v>3756</v>
      </c>
      <c r="C3003" s="146">
        <v>40</v>
      </c>
      <c r="D3003" s="135" t="s">
        <v>3757</v>
      </c>
      <c r="E3003" s="156">
        <v>64891</v>
      </c>
      <c r="F3003" s="155" t="s">
        <v>642</v>
      </c>
      <c r="G3003" s="114" t="s">
        <v>1259</v>
      </c>
      <c r="H3003" s="133">
        <v>1</v>
      </c>
      <c r="I3003" s="155"/>
      <c r="J3003" s="112"/>
      <c r="K3003" s="112"/>
      <c r="L3003" s="133">
        <v>1</v>
      </c>
      <c r="M3003" s="134" t="s">
        <v>290</v>
      </c>
      <c r="N3003" s="184"/>
    </row>
    <row r="3004" spans="1:14" s="170" customFormat="1" ht="19.5" customHeight="1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12"/>
      <c r="L3004" s="133">
        <v>1</v>
      </c>
      <c r="M3004" s="134" t="s">
        <v>290</v>
      </c>
      <c r="N3004" s="184"/>
    </row>
    <row r="3005" spans="1:14" s="170" customFormat="1" ht="19.5" customHeight="1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/>
      <c r="L3005" s="133">
        <v>1</v>
      </c>
      <c r="M3005" s="134" t="s">
        <v>290</v>
      </c>
      <c r="N3005" s="184"/>
    </row>
    <row r="3006" spans="1:14" s="170" customFormat="1" ht="19.5" customHeight="1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/>
      <c r="L3006" s="133">
        <v>1</v>
      </c>
      <c r="M3006" s="134" t="s">
        <v>290</v>
      </c>
      <c r="N3006" s="184"/>
    </row>
    <row r="3007" spans="1:14" s="170" customFormat="1" ht="19.5" customHeight="1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/>
      <c r="L3007" s="133">
        <v>1</v>
      </c>
      <c r="M3007" s="134" t="s">
        <v>290</v>
      </c>
      <c r="N3007" s="184"/>
    </row>
    <row r="3008" spans="1:14" s="170" customFormat="1" ht="19.5" customHeight="1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/>
      <c r="L3008" s="133">
        <v>1</v>
      </c>
      <c r="M3008" s="134" t="s">
        <v>290</v>
      </c>
      <c r="N3008" s="184"/>
    </row>
    <row r="3009" spans="1:14" s="170" customFormat="1" ht="19.5" customHeight="1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/>
      <c r="L3009" s="133">
        <v>1</v>
      </c>
      <c r="M3009" s="134" t="s">
        <v>290</v>
      </c>
      <c r="N3009" s="184"/>
    </row>
    <row r="3010" spans="1:14" s="170" customFormat="1" ht="19.5" customHeight="1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/>
      <c r="L3010" s="133">
        <v>1</v>
      </c>
      <c r="M3010" s="134" t="s">
        <v>290</v>
      </c>
      <c r="N3010" s="184"/>
    </row>
    <row r="3011" spans="1:14" s="170" customFormat="1" ht="19.5" customHeight="1">
      <c r="A3011" s="106">
        <v>3006</v>
      </c>
      <c r="B3011" s="111" t="s">
        <v>3765</v>
      </c>
      <c r="C3011" s="146">
        <v>29</v>
      </c>
      <c r="D3011" s="135" t="s">
        <v>1256</v>
      </c>
      <c r="E3011" s="156">
        <v>64898</v>
      </c>
      <c r="F3011" s="155" t="s">
        <v>642</v>
      </c>
      <c r="G3011" s="114" t="s">
        <v>1259</v>
      </c>
      <c r="H3011" s="133">
        <v>1</v>
      </c>
      <c r="I3011" s="155"/>
      <c r="J3011" s="112"/>
      <c r="K3011" s="112"/>
      <c r="L3011" s="133">
        <v>1</v>
      </c>
      <c r="M3011" s="134" t="s">
        <v>290</v>
      </c>
      <c r="N3011" s="184"/>
    </row>
    <row r="3012" spans="1:14" s="170" customFormat="1" ht="19.5" customHeight="1">
      <c r="A3012" s="106">
        <v>3007</v>
      </c>
      <c r="B3012" s="111" t="s">
        <v>3767</v>
      </c>
      <c r="C3012" s="146">
        <v>61</v>
      </c>
      <c r="D3012" s="135" t="s">
        <v>1116</v>
      </c>
      <c r="E3012" s="156">
        <v>64898</v>
      </c>
      <c r="F3012" s="155" t="s">
        <v>642</v>
      </c>
      <c r="G3012" s="114" t="s">
        <v>2359</v>
      </c>
      <c r="H3012" s="133">
        <v>1</v>
      </c>
      <c r="I3012" s="155"/>
      <c r="J3012" s="112"/>
      <c r="K3012" s="112"/>
      <c r="L3012" s="133">
        <v>1</v>
      </c>
      <c r="M3012" s="134" t="s">
        <v>290</v>
      </c>
      <c r="N3012" s="184"/>
    </row>
    <row r="3013" spans="1:14" s="170" customFormat="1" ht="19.5" customHeight="1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170" customFormat="1" ht="19.5" customHeight="1">
      <c r="A3022" s="106">
        <v>3017</v>
      </c>
      <c r="B3022" s="111" t="s">
        <v>3777</v>
      </c>
      <c r="C3022" s="146">
        <v>37</v>
      </c>
      <c r="D3022" s="135" t="s">
        <v>1041</v>
      </c>
      <c r="E3022" s="156">
        <v>64900</v>
      </c>
      <c r="F3022" s="155" t="s">
        <v>642</v>
      </c>
      <c r="G3022" s="114" t="s">
        <v>1259</v>
      </c>
      <c r="H3022" s="133">
        <v>1</v>
      </c>
      <c r="I3022" s="155"/>
      <c r="J3022" s="112"/>
      <c r="K3022" s="112"/>
      <c r="L3022" s="133">
        <v>1</v>
      </c>
      <c r="M3022" s="134" t="s">
        <v>290</v>
      </c>
      <c r="N3022" s="184"/>
    </row>
    <row r="3023" spans="1:14" s="170" customFormat="1" ht="19.5" customHeight="1">
      <c r="A3023" s="106">
        <v>3018</v>
      </c>
      <c r="B3023" s="111" t="s">
        <v>3774</v>
      </c>
      <c r="C3023" s="146">
        <v>37</v>
      </c>
      <c r="D3023" s="135" t="s">
        <v>1043</v>
      </c>
      <c r="E3023" s="156">
        <v>64900</v>
      </c>
      <c r="F3023" s="155" t="s">
        <v>642</v>
      </c>
      <c r="G3023" s="114" t="s">
        <v>1259</v>
      </c>
      <c r="H3023" s="133">
        <v>1</v>
      </c>
      <c r="I3023" s="155"/>
      <c r="J3023" s="112"/>
      <c r="K3023" s="112"/>
      <c r="L3023" s="133">
        <v>1</v>
      </c>
      <c r="M3023" s="134" t="s">
        <v>290</v>
      </c>
      <c r="N3023" s="184"/>
    </row>
    <row r="3024" spans="1:14" s="170" customFormat="1" ht="19.5" customHeight="1">
      <c r="A3024" s="106">
        <v>3019</v>
      </c>
      <c r="B3024" s="111" t="s">
        <v>3778</v>
      </c>
      <c r="C3024" s="146">
        <v>4</v>
      </c>
      <c r="D3024" s="135" t="s">
        <v>1041</v>
      </c>
      <c r="E3024" s="156">
        <v>64900</v>
      </c>
      <c r="F3024" s="155" t="s">
        <v>642</v>
      </c>
      <c r="G3024" s="114" t="s">
        <v>1259</v>
      </c>
      <c r="H3024" s="133">
        <v>1</v>
      </c>
      <c r="I3024" s="155"/>
      <c r="J3024" s="112"/>
      <c r="K3024" s="112"/>
      <c r="L3024" s="133">
        <v>1</v>
      </c>
      <c r="M3024" s="134" t="s">
        <v>290</v>
      </c>
      <c r="N3024" s="184"/>
    </row>
    <row r="3025" spans="1:14" s="170" customFormat="1" ht="19.5" customHeight="1">
      <c r="A3025" s="106">
        <v>3020</v>
      </c>
      <c r="B3025" s="111" t="s">
        <v>3779</v>
      </c>
      <c r="C3025" s="146">
        <v>64</v>
      </c>
      <c r="D3025" s="135" t="s">
        <v>1010</v>
      </c>
      <c r="E3025" s="156">
        <v>64900</v>
      </c>
      <c r="F3025" s="155" t="s">
        <v>642</v>
      </c>
      <c r="G3025" s="114" t="s">
        <v>1259</v>
      </c>
      <c r="H3025" s="133">
        <v>1</v>
      </c>
      <c r="I3025" s="155"/>
      <c r="J3025" s="112"/>
      <c r="K3025" s="112"/>
      <c r="L3025" s="133">
        <v>1</v>
      </c>
      <c r="M3025" s="134" t="s">
        <v>290</v>
      </c>
      <c r="N3025" s="184"/>
    </row>
    <row r="3026" spans="1:14" s="170" customFormat="1" ht="19.5" customHeight="1">
      <c r="A3026" s="106">
        <v>3021</v>
      </c>
      <c r="B3026" s="111" t="s">
        <v>3780</v>
      </c>
      <c r="C3026" s="146">
        <v>69</v>
      </c>
      <c r="D3026" s="135" t="s">
        <v>1122</v>
      </c>
      <c r="E3026" s="156">
        <v>64901</v>
      </c>
      <c r="F3026" s="155" t="s">
        <v>642</v>
      </c>
      <c r="G3026" s="114" t="s">
        <v>1259</v>
      </c>
      <c r="H3026" s="133">
        <v>1</v>
      </c>
      <c r="I3026" s="155"/>
      <c r="J3026" s="112"/>
      <c r="K3026" s="112"/>
      <c r="L3026" s="133">
        <v>1</v>
      </c>
      <c r="M3026" s="134" t="s">
        <v>290</v>
      </c>
      <c r="N3026" s="184"/>
    </row>
    <row r="3027" spans="1:14" s="170" customFormat="1" ht="19.5" customHeight="1">
      <c r="A3027" s="106">
        <v>3022</v>
      </c>
      <c r="B3027" s="111" t="s">
        <v>3781</v>
      </c>
      <c r="C3027" s="146">
        <v>75</v>
      </c>
      <c r="D3027" s="135" t="s">
        <v>318</v>
      </c>
      <c r="E3027" s="156">
        <v>64903</v>
      </c>
      <c r="F3027" s="155" t="s">
        <v>642</v>
      </c>
      <c r="G3027" s="114" t="s">
        <v>2359</v>
      </c>
      <c r="H3027" s="133">
        <v>1</v>
      </c>
      <c r="I3027" s="155"/>
      <c r="J3027" s="112"/>
      <c r="K3027" s="112"/>
      <c r="L3027" s="133">
        <v>1</v>
      </c>
      <c r="M3027" s="134" t="s">
        <v>290</v>
      </c>
      <c r="N3027" s="184"/>
    </row>
    <row r="3028" spans="1:14" s="170" customFormat="1" ht="19.5" customHeight="1">
      <c r="A3028" s="106">
        <v>3023</v>
      </c>
      <c r="B3028" s="111" t="s">
        <v>3785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2"/>
      <c r="L3028" s="133">
        <v>1</v>
      </c>
      <c r="M3028" s="134" t="s">
        <v>290</v>
      </c>
      <c r="N3028" s="184"/>
    </row>
    <row r="3029" spans="1:14" s="170" customFormat="1" ht="19.5" customHeight="1">
      <c r="A3029" s="106">
        <v>3024</v>
      </c>
      <c r="B3029" s="111" t="s">
        <v>3786</v>
      </c>
      <c r="C3029" s="146">
        <v>46</v>
      </c>
      <c r="D3029" s="135" t="s">
        <v>1085</v>
      </c>
      <c r="E3029" s="156">
        <v>64904</v>
      </c>
      <c r="F3029" s="155" t="s">
        <v>642</v>
      </c>
      <c r="G3029" s="114" t="s">
        <v>2359</v>
      </c>
      <c r="H3029" s="133">
        <v>1</v>
      </c>
      <c r="I3029" s="155"/>
      <c r="J3029" s="112"/>
      <c r="K3029" s="112"/>
      <c r="L3029" s="133">
        <v>1</v>
      </c>
      <c r="M3029" s="134" t="s">
        <v>290</v>
      </c>
      <c r="N3029" s="184"/>
    </row>
    <row r="3030" spans="1:14" s="170" customFormat="1" ht="19.5" customHeight="1">
      <c r="A3030" s="106"/>
      <c r="B3030" s="105"/>
      <c r="C3030" s="312"/>
      <c r="D3030" s="312"/>
      <c r="E3030" s="312"/>
      <c r="F3030" s="312"/>
      <c r="G3030" s="313"/>
      <c r="H3030" s="147">
        <f>SUBTOTAL(109,H6:H3029)</f>
        <v>3024</v>
      </c>
      <c r="I3030" s="147">
        <f>SUBTOTAL(109,I6:I3029)</f>
        <v>1</v>
      </c>
      <c r="J3030" s="147">
        <f>SUBTOTAL(109,J6:J3029)</f>
        <v>19</v>
      </c>
      <c r="K3030" s="147">
        <f>SUBTOTAL(109,K6:K3029)</f>
        <v>2932</v>
      </c>
      <c r="L3030" s="147">
        <f>SUBTOTAL(109,L6:L3029)</f>
        <v>72</v>
      </c>
      <c r="M3030" s="147"/>
      <c r="N3030" s="130"/>
    </row>
  </sheetData>
  <mergeCells count="17">
    <mergeCell ref="E4:E5"/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tabSelected="1" workbookViewId="0">
      <pane ySplit="1" topLeftCell="A3" activePane="bottomLeft" state="frozen"/>
      <selection pane="bottomLeft" activeCell="G10" sqref="G10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66" t="s">
        <v>24</v>
      </c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Z1"/>
    </row>
    <row r="2" spans="1:28" ht="23.25" customHeight="1">
      <c r="A2" s="178"/>
      <c r="B2" s="467" t="s">
        <v>1176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185"/>
    </row>
    <row r="3" spans="1:28" ht="23.25" customHeight="1">
      <c r="A3" s="177"/>
      <c r="B3" s="468" t="s">
        <v>3784</v>
      </c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185"/>
    </row>
    <row r="4" spans="1:28" s="183" customFormat="1" ht="48" customHeight="1">
      <c r="A4" s="469" t="s">
        <v>1155</v>
      </c>
      <c r="B4" s="459" t="s">
        <v>1156</v>
      </c>
      <c r="C4" s="473" t="s">
        <v>1690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5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0"/>
      <c r="B5" s="472"/>
      <c r="C5" s="476" t="s">
        <v>1157</v>
      </c>
      <c r="D5" s="476"/>
      <c r="E5" s="477" t="s">
        <v>1158</v>
      </c>
      <c r="F5" s="477"/>
      <c r="G5" s="477" t="s">
        <v>1159</v>
      </c>
      <c r="H5" s="477"/>
      <c r="I5" s="477" t="s">
        <v>1160</v>
      </c>
      <c r="J5" s="477"/>
      <c r="K5" s="477" t="s">
        <v>1161</v>
      </c>
      <c r="L5" s="477"/>
      <c r="M5" s="477" t="s">
        <v>1162</v>
      </c>
      <c r="N5" s="477"/>
      <c r="O5" s="477" t="s">
        <v>1163</v>
      </c>
      <c r="P5" s="477"/>
      <c r="Q5" s="477" t="s">
        <v>1164</v>
      </c>
      <c r="R5" s="477"/>
      <c r="S5" s="478" t="s">
        <v>15</v>
      </c>
      <c r="T5" s="478" t="s">
        <v>13</v>
      </c>
      <c r="U5" s="477" t="s">
        <v>1165</v>
      </c>
      <c r="V5" s="480" t="s">
        <v>1691</v>
      </c>
      <c r="W5" s="480" t="s">
        <v>1692</v>
      </c>
      <c r="X5" s="480" t="s">
        <v>1693</v>
      </c>
      <c r="Y5" s="477" t="s">
        <v>1166</v>
      </c>
      <c r="Z5" s="459" t="s">
        <v>1167</v>
      </c>
      <c r="AA5" s="459" t="s">
        <v>1694</v>
      </c>
      <c r="AB5" s="461" t="s">
        <v>1695</v>
      </c>
    </row>
    <row r="6" spans="1:28" ht="30" customHeight="1">
      <c r="A6" s="471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9"/>
      <c r="T6" s="479"/>
      <c r="U6" s="477"/>
      <c r="V6" s="480"/>
      <c r="W6" s="480"/>
      <c r="X6" s="480"/>
      <c r="Y6" s="477"/>
      <c r="Z6" s="460"/>
      <c r="AA6" s="460"/>
      <c r="AB6" s="462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410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553</v>
      </c>
      <c r="T7" s="192">
        <f>D7+F7+H7+J7+L7+N7+P7+R7</f>
        <v>206</v>
      </c>
      <c r="U7" s="192">
        <f>S7+T7</f>
        <v>759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37</v>
      </c>
      <c r="E8" s="191">
        <v>656</v>
      </c>
      <c r="F8" s="191">
        <v>347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910</v>
      </c>
      <c r="T8" s="192">
        <f t="shared" si="0"/>
        <v>400</v>
      </c>
      <c r="U8" s="192">
        <f t="shared" ref="U8:U16" si="1">S8+T8</f>
        <v>1310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22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73</v>
      </c>
      <c r="T16" s="192">
        <f t="shared" si="0"/>
        <v>12</v>
      </c>
      <c r="U16" s="192">
        <f t="shared" si="1"/>
        <v>85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3" t="s">
        <v>1175</v>
      </c>
      <c r="B17" s="464"/>
      <c r="C17" s="194">
        <f t="shared" ref="C17:X17" si="3">SUM(C7:C16)</f>
        <v>602</v>
      </c>
      <c r="D17" s="194">
        <f t="shared" si="3"/>
        <v>114</v>
      </c>
      <c r="E17" s="194">
        <f t="shared" si="3"/>
        <v>1441</v>
      </c>
      <c r="F17" s="194">
        <f t="shared" si="3"/>
        <v>654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2223</v>
      </c>
      <c r="T17" s="194">
        <f t="shared" si="3"/>
        <v>801</v>
      </c>
      <c r="U17" s="194">
        <f t="shared" si="3"/>
        <v>3024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65" t="s">
        <v>1699</v>
      </c>
      <c r="C19" s="465"/>
      <c r="D19" s="465"/>
      <c r="E19" s="195">
        <v>74</v>
      </c>
      <c r="Z19"/>
    </row>
    <row r="20" spans="1:28">
      <c r="A20" s="195">
        <v>2</v>
      </c>
      <c r="B20" s="465" t="s">
        <v>1700</v>
      </c>
      <c r="C20" s="465"/>
      <c r="D20" s="465"/>
      <c r="E20" s="195">
        <v>14</v>
      </c>
      <c r="Z20"/>
    </row>
    <row r="21" spans="1:28">
      <c r="A21" s="195">
        <v>3</v>
      </c>
      <c r="B21" s="465" t="s">
        <v>2663</v>
      </c>
      <c r="C21" s="465"/>
      <c r="D21" s="465"/>
      <c r="E21" s="195">
        <v>1</v>
      </c>
      <c r="Z21"/>
    </row>
    <row r="22" spans="1:28">
      <c r="A22" s="195">
        <v>4</v>
      </c>
      <c r="B22" s="465" t="s">
        <v>1701</v>
      </c>
      <c r="C22" s="465"/>
      <c r="D22" s="465"/>
      <c r="E22" s="195">
        <v>4</v>
      </c>
      <c r="Z22"/>
    </row>
    <row r="23" spans="1:28">
      <c r="A23" s="195">
        <v>5</v>
      </c>
      <c r="B23" s="465" t="s">
        <v>1702</v>
      </c>
      <c r="C23" s="465"/>
      <c r="D23" s="465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A37" workbookViewId="0">
      <selection activeCell="H49" sqref="H49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55" t="s">
        <v>893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</row>
    <row r="2" spans="1:16" ht="26.25">
      <c r="B2" s="456" t="s">
        <v>894</v>
      </c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</row>
    <row r="3" spans="1:16" ht="24.75">
      <c r="B3" s="457" t="s">
        <v>2972</v>
      </c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8" t="s">
        <v>3745</v>
      </c>
      <c r="J47" s="319" t="s">
        <v>3746</v>
      </c>
    </row>
    <row r="48" spans="1:10" ht="24.75">
      <c r="A48" s="481" t="s">
        <v>14</v>
      </c>
      <c r="B48" s="482"/>
      <c r="C48" s="482"/>
      <c r="D48" s="482"/>
      <c r="E48" s="483"/>
      <c r="F48" s="266">
        <f>SUM(F5:F47)</f>
        <v>43</v>
      </c>
      <c r="G48" s="484"/>
      <c r="H48" s="485"/>
      <c r="I48" s="485"/>
      <c r="J48" s="486"/>
    </row>
    <row r="49" spans="7:8" ht="17.25">
      <c r="G49" s="273"/>
      <c r="H49" s="273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G16" sqref="G16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7" t="s">
        <v>2865</v>
      </c>
      <c r="C3" s="487"/>
      <c r="D3" s="487"/>
      <c r="E3" s="487"/>
      <c r="F3" s="487"/>
      <c r="H3" s="492" t="s">
        <v>2865</v>
      </c>
      <c r="I3" s="492"/>
      <c r="J3" s="492"/>
      <c r="K3" s="492"/>
      <c r="L3" s="492"/>
    </row>
    <row r="4" spans="2:12">
      <c r="B4" s="488" t="s">
        <v>2866</v>
      </c>
      <c r="C4" s="488"/>
      <c r="D4" s="488"/>
      <c r="E4" s="488"/>
      <c r="F4" s="488"/>
      <c r="H4" s="230"/>
      <c r="I4" s="230"/>
      <c r="J4" s="230" t="s">
        <v>3301</v>
      </c>
      <c r="K4" s="230"/>
      <c r="L4" s="230"/>
    </row>
    <row r="5" spans="2:12">
      <c r="B5" s="489" t="s">
        <v>2867</v>
      </c>
      <c r="C5" s="489"/>
      <c r="D5" s="489"/>
      <c r="E5" s="489"/>
      <c r="F5" s="489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24</v>
      </c>
      <c r="H14" s="304">
        <v>8</v>
      </c>
      <c r="I14" s="304" t="s">
        <v>2860</v>
      </c>
      <c r="J14" s="304">
        <v>0</v>
      </c>
      <c r="K14" s="304"/>
      <c r="L14" s="304">
        <f t="shared" si="0"/>
        <v>0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90" t="s">
        <v>30</v>
      </c>
      <c r="C19" s="491"/>
      <c r="D19" s="257"/>
      <c r="E19" s="257"/>
      <c r="F19" s="257">
        <f>SUM(F7:F18)</f>
        <v>3022</v>
      </c>
      <c r="H19" s="493" t="s">
        <v>30</v>
      </c>
      <c r="I19" s="494"/>
      <c r="J19" s="304">
        <f>SUM(J7:J18)</f>
        <v>35</v>
      </c>
      <c r="K19" s="304">
        <f t="shared" ref="K19:L19" si="1">SUM(K7:K18)</f>
        <v>8</v>
      </c>
      <c r="L19" s="304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2020-12-12T08:39:44Z</cp:lastPrinted>
  <dcterms:created xsi:type="dcterms:W3CDTF">2020-03-25T07:02:21Z</dcterms:created>
  <dcterms:modified xsi:type="dcterms:W3CDTF">2020-12-27T05:05:57Z</dcterms:modified>
</cp:coreProperties>
</file>