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tabRatio="891" activeTab="7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Name'!$B$4:$N$3039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/>
  <c r="M239"/>
  <c r="K239"/>
  <c r="J239"/>
  <c r="I239"/>
  <c r="G239"/>
  <c r="F239"/>
  <c r="E239"/>
  <c r="H238"/>
  <c r="H239" s="1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Q237" l="1"/>
  <c r="V17" i="40" l="1"/>
  <c r="I3040" i="35" l="1"/>
  <c r="J3040"/>
  <c r="K3040"/>
  <c r="L3040"/>
  <c r="K19" i="42" l="1"/>
  <c r="L8"/>
  <c r="L9"/>
  <c r="L10"/>
  <c r="L11"/>
  <c r="L12"/>
  <c r="L13"/>
  <c r="L14"/>
  <c r="L15"/>
  <c r="L16"/>
  <c r="L17"/>
  <c r="L18"/>
  <c r="L7"/>
  <c r="L19" l="1"/>
  <c r="D17" i="34"/>
  <c r="F17"/>
  <c r="G17"/>
  <c r="H17"/>
  <c r="I17"/>
  <c r="J17"/>
  <c r="K17"/>
  <c r="L17"/>
  <c r="M17"/>
  <c r="N17"/>
  <c r="O17"/>
  <c r="F21" i="32" l="1"/>
  <c r="G21"/>
  <c r="I21"/>
  <c r="J21"/>
  <c r="K21"/>
  <c r="M21"/>
  <c r="N21"/>
  <c r="J19" i="42" l="1"/>
  <c r="B6" i="34" l="1"/>
  <c r="D16" i="30"/>
  <c r="B8" i="34"/>
  <c r="H3040" i="35" l="1"/>
  <c r="F50" i="43" l="1"/>
  <c r="F19" i="42" l="1"/>
  <c r="H19" i="32" l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l="1"/>
  <c r="H21"/>
  <c r="L21" l="1"/>
  <c r="X8" i="40"/>
  <c r="X9"/>
  <c r="X10"/>
  <c r="X11"/>
  <c r="X12"/>
  <c r="X13"/>
  <c r="X14"/>
  <c r="X15"/>
  <c r="X16"/>
  <c r="AB17" l="1"/>
  <c r="AA17"/>
  <c r="Z17"/>
  <c r="Y17"/>
  <c r="W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<sst xmlns="http://schemas.openxmlformats.org/spreadsheetml/2006/main" count="16268" uniqueCount="3805">
  <si>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</si>
  <si>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</si>
  <si>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</si>
  <si>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</si>
  <si>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</si>
  <si>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</si>
  <si>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</si>
  <si>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</si>
  <si>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</si>
  <si>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</si>
  <si>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</si>
  <si>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</si>
  <si>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</si>
  <si>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</si>
  <si>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</si>
  <si>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</si>
  <si>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</si>
  <si>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</si>
  <si>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</si>
  <si>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</si>
  <si>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</si>
  <si>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</si>
  <si>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</si>
  <si>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</si>
  <si>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</si>
  <si>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</si>
  <si>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</si>
  <si>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</si>
  <si>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</si>
  <si>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</si>
  <si>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</si>
  <si>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</si>
  <si>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</si>
  <si>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</si>
  <si>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</si>
  <si>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</si>
  <si>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</si>
  <si>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</si>
  <si>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</si>
  <si>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</si>
  <si>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</si>
  <si>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</si>
  <si>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</si>
  <si>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</si>
  <si>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</si>
  <si>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</si>
  <si>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</si>
  <si>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</si>
  <si>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</si>
  <si>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</si>
  <si>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</si>
  <si>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</si>
  <si>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</si>
  <si>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</si>
  <si>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</si>
  <si>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</si>
  <si>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</si>
  <si>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</si>
  <si>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</si>
  <si>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</si>
  <si>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</si>
  <si>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</si>
  <si>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</si>
  <si>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</si>
  <si>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</si>
  <si>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</si>
  <si>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</si>
  <si>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</si>
  <si>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</si>
  <si>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</si>
  <si>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</si>
  <si>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</si>
  <si>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</si>
  <si>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</si>
  <si>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</si>
  <si>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</si>
  <si>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</si>
  <si>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</si>
  <si>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</si>
  <si>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</si>
  <si>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</si>
  <si>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</si>
  <si>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</si>
  <si>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</si>
  <si>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</si>
  <si>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</si>
  <si>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</si>
  <si>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</si>
  <si>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</si>
  <si>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</si>
  <si>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</si>
  <si>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</si>
  <si>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</si>
  <si>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</si>
  <si>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</si>
  <si>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</si>
  <si>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</si>
  <si>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</si>
  <si>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</si>
  <si>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</si>
  <si>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</si>
  <si>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</si>
  <si>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</si>
  <si>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</si>
  <si>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</si>
  <si>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</si>
  <si>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</si>
  <si>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</si>
  <si>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</si>
  <si>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</si>
  <si>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</si>
  <si>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</si>
  <si>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</si>
  <si>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</si>
  <si>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</si>
  <si>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</si>
  <si>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</si>
  <si>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</si>
  <si>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</si>
  <si>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</si>
  <si>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</si>
  <si>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</si>
  <si>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</si>
  <si>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</si>
  <si>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</si>
  <si>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</si>
  <si>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</si>
  <si>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</si>
  <si>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</si>
  <si>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</si>
  <si>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</si>
  <si>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</si>
  <si>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</si>
  <si>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</si>
  <si>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</si>
  <si>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</si>
  <si>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</si>
  <si>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</si>
  <si>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</si>
  <si>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</si>
  <si>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</si>
  <si>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</si>
  <si>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</si>
  <si>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</si>
  <si>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</si>
  <si>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</si>
  <si>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</si>
  <si>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</si>
  <si>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</si>
  <si>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</si>
  <si>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</si>
  <si>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</si>
  <si>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</si>
  <si>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</si>
  <si>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</si>
  <si>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</si>
  <si>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</si>
  <si>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</si>
  <si>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</si>
  <si>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</si>
  <si>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</si>
  <si>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</si>
  <si>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</si>
  <si>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</si>
  <si>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</si>
  <si>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</si>
  <si>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</si>
  <si>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</si>
  <si>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</si>
  <si>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</si>
  <si>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</si>
  <si>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</si>
  <si>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</si>
  <si>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</si>
  <si>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</si>
  <si>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</si>
  <si>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</si>
  <si>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</si>
  <si>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</si>
  <si>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</si>
  <si>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</si>
  <si>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</si>
  <si>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</si>
  <si>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</si>
  <si>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</si>
  <si>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</si>
  <si>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</si>
  <si>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</si>
  <si>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</si>
  <si>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</si>
  <si>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</si>
  <si>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</si>
  <si>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</si>
  <si>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</si>
  <si>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</si>
  <si>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</si>
  <si>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</si>
  <si>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</si>
  <si>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</si>
  <si>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</si>
  <si>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</si>
  <si>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</si>
  <si>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</si>
  <si>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</si>
  <si>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</si>
  <si>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</si>
  <si>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</si>
  <si>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</si>
  <si>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</si>
  <si>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</si>
  <si>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</si>
  <si>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</si>
  <si>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</si>
  <si>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</si>
  <si>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</si>
  <si>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</si>
  <si>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</si>
  <si>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</si>
  <si>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</si>
  <si>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</si>
  <si>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</si>
  <si>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</si>
  <si>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</si>
  <si>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</si>
  <si>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</si>
  <si>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</si>
  <si>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</si>
  <si>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</si>
  <si>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</si>
  <si>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</si>
  <si>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</si>
  <si>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</si>
  <si>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</si>
  <si>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</si>
  <si>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</si>
  <si>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</si>
  <si>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</si>
  <si>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</si>
  <si>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</si>
  <si>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</si>
  <si>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</si>
  <si>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</si>
  <si>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</si>
  <si>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</si>
  <si>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</si>
  <si>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</si>
  <si>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</si>
  <si>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</si>
  <si>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</si>
  <si>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</si>
  <si>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</si>
  <si>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</si>
  <si>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</si>
  <si>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</si>
  <si>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</si>
  <si>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</si>
  <si>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</si>
  <si>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</si>
  <si>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</si>
  <si>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</si>
  <si>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</si>
  <si>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</si>
  <si>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</si>
  <si>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</si>
  <si>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</si>
  <si>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</si>
  <si>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</si>
  <si>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</si>
  <si>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</si>
  <si>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</si>
  <si>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</si>
  <si>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</si>
  <si>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</si>
  <si>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</si>
  <si>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</si>
  <si>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</si>
  <si>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</si>
  <si>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</si>
  <si>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</si>
  <si>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</si>
  <si>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</si>
  <si>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</si>
  <si>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</si>
  <si>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</si>
  <si>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</si>
  <si>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</si>
  <si>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</si>
  <si>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</si>
  <si>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</si>
  <si>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</si>
  <si>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</si>
  <si>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</si>
  <si>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</si>
  <si>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</si>
  <si>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</si>
  <si>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</si>
  <si>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</si>
  <si>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</si>
  <si>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</si>
  <si>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</si>
  <si>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</si>
  <si>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</si>
  <si>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</si>
  <si>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</si>
  <si>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</si>
  <si>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</si>
  <si>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</si>
  <si>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</si>
  <si>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</si>
  <si>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</si>
  <si>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</si>
  <si>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</si>
  <si>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</si>
  <si>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</si>
  <si>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</si>
  <si>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</si>
  <si>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</si>
  <si>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</si>
  <si>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</si>
  <si>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</si>
  <si>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</si>
  <si>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</si>
  <si>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</si>
  <si>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</si>
  <si>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</si>
  <si>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</si>
  <si>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</si>
  <si>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</si>
  <si>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</si>
  <si>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</si>
  <si>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</si>
  <si>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</si>
  <si>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</si>
  <si>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</si>
  <si>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</si>
  <si>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</si>
  <si>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</si>
  <si>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</si>
  <si>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</si>
  <si>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</si>
  <si>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</si>
  <si>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</si>
  <si>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</si>
  <si>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</si>
  <si>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</si>
  <si>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</si>
  <si>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</si>
  <si>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</si>
  <si>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</si>
  <si>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</si>
  <si>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</si>
  <si>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</si>
  <si>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</si>
  <si>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</si>
  <si>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</si>
  <si>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</si>
  <si>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</si>
  <si>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</si>
  <si>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</si>
  <si>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</si>
  <si>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</si>
  <si>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</si>
  <si>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</si>
  <si>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</si>
  <si>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</si>
  <si>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</si>
  <si>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</si>
  <si>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</si>
  <si>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</si>
  <si>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</si>
  <si>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</si>
  <si>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</si>
  <si>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</si>
  <si>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</si>
  <si>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</si>
  <si>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</si>
  <si>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</si>
  <si>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</si>
  <si>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</si>
  <si>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</si>
  <si>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</si>
  <si>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</si>
  <si>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</si>
  <si>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</si>
  <si>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</si>
  <si>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</si>
  <si>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</si>
  <si>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</si>
  <si>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</si>
  <si>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</si>
  <si>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</si>
  <si>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</si>
  <si>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</si>
  <si>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</si>
  <si>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</si>
  <si>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</si>
  <si>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</si>
  <si>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</si>
  <si>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</si>
  <si>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</si>
  <si>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</si>
  <si>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</si>
  <si>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</si>
  <si>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</si>
  <si>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</si>
  <si>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</si>
  <si>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</si>
  <si>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</si>
  <si>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</si>
  <si>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</si>
  <si>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</si>
  <si>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</si>
  <si>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</si>
  <si>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</si>
  <si>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</si>
  <si>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</si>
  <si>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</si>
  <si>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</si>
  <si>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</si>
  <si>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</si>
  <si>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</si>
  <si>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</si>
  <si>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</si>
  <si>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</si>
  <si>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</si>
  <si>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</si>
  <si>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</si>
  <si>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</si>
  <si>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</si>
  <si>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</si>
  <si>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</si>
  <si>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</si>
  <si>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</si>
  <si>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</si>
  <si>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</si>
  <si>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</si>
  <si>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</si>
  <si>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</si>
  <si>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</si>
  <si>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</si>
  <si>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</si>
  <si>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</si>
  <si>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</si>
  <si>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</si>
  <si>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</si>
  <si>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</si>
  <si>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</si>
  <si>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</si>
  <si>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</si>
  <si>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</si>
  <si>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</si>
  <si>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</si>
  <si>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</si>
  <si>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</si>
  <si>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</si>
  <si>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</si>
  <si>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</si>
  <si>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</si>
  <si>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</si>
  <si>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</si>
  <si>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</si>
  <si>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</si>
  <si>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</si>
  <si>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</si>
  <si>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</si>
  <si>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</si>
  <si>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</si>
  <si>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</si>
  <si>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</si>
  <si>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</si>
  <si>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</si>
  <si>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</si>
  <si>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</si>
  <si>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</si>
  <si>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</si>
  <si>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</si>
  <si>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</si>
  <si>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</si>
  <si>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</si>
  <si>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</si>
  <si>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</si>
  <si>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</si>
  <si>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</si>
  <si>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</si>
  <si>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</si>
  <si>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</si>
  <si>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</si>
  <si>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</si>
  <si>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</si>
  <si>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</si>
  <si>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</si>
  <si>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</si>
  <si>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</si>
  <si>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</si>
  <si>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</si>
  <si>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</si>
  <si>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</si>
  <si>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</si>
  <si>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</si>
  <si>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</si>
  <si>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</si>
  <si>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</si>
  <si>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</si>
  <si>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</si>
  <si>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</si>
  <si>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</si>
  <si>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</si>
  <si>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</si>
  <si>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</si>
  <si>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</si>
  <si>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</si>
  <si>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</si>
  <si>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</si>
  <si>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</si>
  <si>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</si>
  <si>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</si>
  <si>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</si>
  <si>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</si>
  <si>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</si>
  <si>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</si>
  <si>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</si>
  <si>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</si>
  <si>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</si>
  <si>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</si>
  <si>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</si>
  <si>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</si>
  <si>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</si>
  <si>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</si>
  <si>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</si>
  <si>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</si>
  <si>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</si>
  <si>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</si>
  <si>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</si>
  <si>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</si>
  <si>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</si>
  <si>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</si>
  <si>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</si>
  <si>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</si>
  <si>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</si>
  <si>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</si>
  <si>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</si>
  <si>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</si>
  <si>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</si>
  <si>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</si>
  <si>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</si>
  <si>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</si>
  <si>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</si>
  <si>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</si>
  <si>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</si>
  <si>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</si>
  <si>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</si>
  <si>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</si>
  <si>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</si>
  <si>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</si>
  <si>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</si>
  <si>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</si>
  <si>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</si>
  <si>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</si>
  <si>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</si>
  <si>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</si>
  <si>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</si>
  <si>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</si>
  <si>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</si>
  <si>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</si>
  <si>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</si>
  <si>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</si>
  <si>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</si>
  <si>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</si>
  <si>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</si>
  <si>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</si>
  <si>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</si>
  <si>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</si>
  <si>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</si>
  <si>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</si>
  <si>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</si>
  <si>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</si>
  <si>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</si>
  <si>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</si>
  <si>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</si>
  <si>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</si>
  <si>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</si>
  <si>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</si>
  <si>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</si>
  <si>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</si>
  <si>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</si>
  <si>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</si>
  <si>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</si>
  <si>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</si>
  <si>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</si>
  <si>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</si>
  <si>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</si>
  <si>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</si>
  <si>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</si>
  <si>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</si>
  <si>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</si>
  <si>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</si>
  <si>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</si>
  <si>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</si>
  <si>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</si>
  <si>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</si>
  <si>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</si>
  <si>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</si>
  <si>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</si>
  <si>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</si>
  <si>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</si>
  <si>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</si>
  <si>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</si>
  <si>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</si>
  <si>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</si>
  <si>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</si>
  <si>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</si>
  <si>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</si>
  <si>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</si>
  <si>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</si>
  <si>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</si>
  <si>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</si>
  <si>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</si>
  <si>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</si>
  <si>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</si>
  <si>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</si>
  <si>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</si>
  <si>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</si>
  <si>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</si>
  <si>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</si>
  <si>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</si>
  <si>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</si>
  <si>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</si>
  <si>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</si>
  <si>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</si>
  <si>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</si>
  <si>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</si>
  <si>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</si>
  <si>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</si>
  <si>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</si>
  <si>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</si>
  <si>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</si>
  <si>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</si>
  <si>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</si>
  <si>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</si>
  <si>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</si>
  <si>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</si>
  <si>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</si>
  <si>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</si>
  <si>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</si>
  <si>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</si>
  <si>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</si>
  <si>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</si>
  <si>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</si>
  <si>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</si>
  <si>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</si>
  <si>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</si>
  <si>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</si>
  <si>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</si>
  <si>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</si>
  <si>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</si>
  <si>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</si>
  <si>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</si>
  <si>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</si>
  <si>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</si>
  <si>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</si>
  <si>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</si>
  <si>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</si>
  <si>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</si>
  <si>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</si>
  <si>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</si>
  <si>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</si>
  <si>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</si>
  <si>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</si>
  <si>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</si>
  <si>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</si>
  <si>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</si>
  <si>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</si>
  <si>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</si>
  <si>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</si>
  <si>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</si>
  <si>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</si>
  <si>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</si>
  <si>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</si>
  <si>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</si>
  <si>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</si>
  <si>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</si>
  <si>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</si>
  <si>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</si>
  <si>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</si>
  <si>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</si>
  <si>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</si>
  <si>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</si>
  <si>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</si>
  <si>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</si>
  <si>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</si>
  <si>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</si>
  <si>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</si>
  <si>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</si>
  <si>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</si>
  <si>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</si>
  <si>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</si>
  <si>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</si>
  <si>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</si>
  <si>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</si>
  <si>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</si>
  <si>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</si>
  <si>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</si>
  <si>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</si>
  <si>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</si>
  <si>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</si>
  <si>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</si>
  <si>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</si>
  <si>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</si>
  <si>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</si>
  <si>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</si>
  <si>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</si>
  <si>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</si>
  <si>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</si>
  <si>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</si>
  <si>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</si>
  <si>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</si>
  <si>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</si>
  <si>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</si>
  <si>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</si>
  <si>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</si>
  <si>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</si>
  <si>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</si>
  <si>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</si>
  <si>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</si>
  <si>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</si>
  <si>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</si>
  <si>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</si>
  <si>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</si>
  <si>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</si>
  <si>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</si>
  <si>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</si>
  <si>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</si>
  <si>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</si>
  <si>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</si>
  <si>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</si>
  <si>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</si>
  <si>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</si>
  <si>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</si>
  <si>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</si>
  <si>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</si>
  <si>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</si>
  <si>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</si>
  <si>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</si>
  <si>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</si>
  <si>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</si>
  <si>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</si>
  <si>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</si>
  <si>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</si>
  <si>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</si>
  <si>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</si>
  <si>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</si>
  <si>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</si>
  <si>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</si>
  <si>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</si>
  <si>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</si>
  <si>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</si>
  <si>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</si>
  <si>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</si>
  <si>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</si>
  <si>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</si>
  <si>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</si>
  <si>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</si>
  <si>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</si>
  <si>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</si>
  <si>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</si>
  <si>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</si>
  <si>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</si>
  <si>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</si>
  <si>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</si>
  <si>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</si>
  <si>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</si>
  <si>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</si>
  <si>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</si>
  <si>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</si>
  <si>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</si>
  <si>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</si>
  <si>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</si>
  <si>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</si>
  <si>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</si>
  <si>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</si>
  <si>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</si>
  <si>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</si>
  <si>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</si>
  <si>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</si>
  <si>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</si>
  <si>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</si>
  <si>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</si>
  <si>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</si>
  <si>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</si>
  <si>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</si>
  <si>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</si>
  <si>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</si>
  <si>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</si>
  <si>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</si>
  <si>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</si>
  <si>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</si>
  <si>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</si>
  <si>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</si>
  <si>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</si>
  <si>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</si>
  <si>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</si>
  <si>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</si>
  <si>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</si>
  <si>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</si>
  <si>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</si>
  <si>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</si>
  <si>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</si>
  <si>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</si>
  <si>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</si>
  <si>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</si>
  <si>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</si>
  <si>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</si>
  <si>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</si>
  <si>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</si>
  <si>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</si>
  <si>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</si>
  <si>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</si>
  <si>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</si>
  <si>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</si>
  <si>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</si>
  <si>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</si>
  <si>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</si>
  <si>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</si>
  <si>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</si>
  <si>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</si>
  <si>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</si>
  <si>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</si>
  <si>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</si>
  <si>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</si>
  <si>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</si>
  <si>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</si>
  <si>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</si>
  <si>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</si>
  <si>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</si>
  <si>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</si>
  <si>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</si>
  <si>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</si>
  <si>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</si>
  <si>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</si>
  <si>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</si>
  <si>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</si>
  <si>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</si>
  <si>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</si>
  <si>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</si>
  <si>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</si>
  <si>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</si>
  <si>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</si>
  <si>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</si>
  <si>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</si>
  <si>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</si>
  <si>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</si>
  <si>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</si>
  <si>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</si>
  <si>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</si>
  <si>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</si>
  <si>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</si>
  <si>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</si>
  <si>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</si>
  <si>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</si>
  <si>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</si>
  <si>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</si>
  <si>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</si>
  <si>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</si>
  <si>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</si>
  <si>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</si>
  <si>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</si>
  <si>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</si>
  <si>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</si>
  <si>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</si>
  <si>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</si>
  <si>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</si>
  <si>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</si>
  <si>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</si>
  <si>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</si>
  <si>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</si>
  <si>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</si>
  <si>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</si>
  <si>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</si>
  <si>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</si>
  <si>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</si>
  <si>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</si>
  <si>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</si>
  <si>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</si>
  <si>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</si>
  <si>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</si>
  <si>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</si>
  <si>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</si>
  <si>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</si>
  <si>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</si>
  <si>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</si>
  <si>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</si>
  <si>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</si>
  <si>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</si>
  <si>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</si>
  <si>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</si>
  <si>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</si>
  <si>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</si>
  <si>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</si>
  <si>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</si>
  <si>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</si>
  <si>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</si>
  <si>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</si>
  <si>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</si>
  <si>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</si>
  <si>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</si>
  <si>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</si>
  <si>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</si>
  <si>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</si>
  <si>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</si>
  <si>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</si>
  <si>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</si>
  <si>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</si>
  <si>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</si>
  <si>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</si>
  <si>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</si>
  <si>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</si>
  <si>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</si>
  <si>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</si>
  <si>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</si>
  <si>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</si>
  <si>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</si>
  <si>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</si>
  <si>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</si>
  <si>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</si>
  <si>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</si>
  <si>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</si>
  <si>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</si>
  <si>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</si>
  <si>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</si>
  <si>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</si>
  <si>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</si>
  <si>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</si>
  <si>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</si>
  <si>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</si>
  <si>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</si>
  <si>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</si>
  <si>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</si>
  <si>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</si>
  <si>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</si>
  <si>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</si>
  <si>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</si>
  <si>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</si>
  <si>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</si>
  <si>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</si>
  <si>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</si>
  <si>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</si>
  <si>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</si>
  <si>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</si>
  <si>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</si>
  <si>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</si>
  <si>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</si>
  <si>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</si>
  <si>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</si>
  <si>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</si>
  <si>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</si>
  <si>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</si>
  <si>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</si>
  <si>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</si>
  <si>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</si>
  <si>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</si>
  <si>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</si>
  <si>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</si>
  <si>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</si>
  <si>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</si>
  <si>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</si>
  <si>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</si>
  <si>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</si>
  <si>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</si>
  <si>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</si>
  <si>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</si>
  <si>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</si>
  <si>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</si>
  <si>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</si>
  <si>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</si>
  <si>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</si>
  <si>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</si>
  <si>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</si>
  <si>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</si>
  <si>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</si>
  <si>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</si>
  <si>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</si>
  <si>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</si>
  <si>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</si>
  <si>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</si>
  <si>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</si>
  <si>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</si>
  <si>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</si>
  <si>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</si>
  <si>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</si>
  <si>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</si>
  <si>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</si>
  <si>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</si>
  <si>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</si>
  <si>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</si>
  <si>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</si>
  <si>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</si>
  <si>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</si>
  <si>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</si>
  <si>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</si>
  <si>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</si>
  <si>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</si>
  <si>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</si>
  <si>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</si>
  <si>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</si>
  <si>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</si>
  <si>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</si>
  <si>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</si>
  <si>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</si>
  <si>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</si>
  <si>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</si>
  <si>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</si>
  <si>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</si>
  <si>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</si>
  <si>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</si>
  <si>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</si>
  <si>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</si>
  <si>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</si>
  <si>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</si>
  <si>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</si>
  <si>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</si>
  <si>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</si>
  <si>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</si>
  <si>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</si>
  <si>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</si>
  <si>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</si>
  <si>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</si>
  <si>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</si>
  <si>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</si>
  <si>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</si>
  <si>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</si>
  <si>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</si>
  <si>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</si>
  <si>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</si>
  <si>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</si>
  <si>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</si>
  <si>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</si>
  <si>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</si>
  <si>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</si>
  <si>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</si>
  <si>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</si>
  <si>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</si>
  <si>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</si>
  <si>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</si>
  <si>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</si>
  <si>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</si>
  <si>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</si>
  <si>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</si>
  <si>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</si>
  <si>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</si>
  <si>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</si>
  <si>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</si>
  <si>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</si>
  <si>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</si>
  <si>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</si>
  <si>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</si>
  <si>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</si>
  <si>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</si>
  <si>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</si>
  <si>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</si>
  <si>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</si>
  <si>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</si>
  <si>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</si>
  <si>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</si>
  <si>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</si>
  <si>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</si>
  <si>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</si>
  <si>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</si>
  <si>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</si>
  <si>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</si>
  <si>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</si>
  <si>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</si>
  <si>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</si>
  <si>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</si>
  <si>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</si>
  <si>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</si>
  <si>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</si>
  <si>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</si>
  <si>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</si>
  <si>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</si>
  <si>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</si>
  <si>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</si>
  <si>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</si>
  <si>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</si>
  <si>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</si>
  <si>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</si>
  <si>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</si>
  <si>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</si>
  <si>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</si>
  <si>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</si>
  <si>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</si>
  <si>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</si>
  <si>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</si>
  <si>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</si>
  <si>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</si>
  <si>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</si>
  <si>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</si>
  <si>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</si>
  <si>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</si>
  <si>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</si>
  <si>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</si>
  <si>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</si>
  <si>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</si>
  <si>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</si>
  <si>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</si>
  <si>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</si>
  <si>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</si>
  <si>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</si>
  <si>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</si>
  <si>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</si>
  <si>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</si>
  <si>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</si>
  <si>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</si>
  <si>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</si>
  <si>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</si>
  <si>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</si>
  <si>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</si>
  <si>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</si>
  <si>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</si>
  <si>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</si>
  <si>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</si>
  <si>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</si>
  <si>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</si>
  <si>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</si>
  <si>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</si>
  <si>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</si>
  <si>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</si>
  <si>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</si>
  <si>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</si>
  <si>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</si>
  <si>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</si>
  <si>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</si>
  <si>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</si>
  <si>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</si>
  <si>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</si>
  <si>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</si>
  <si>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</si>
  <si>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</si>
  <si>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</si>
  <si>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</si>
  <si>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</si>
  <si>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</si>
  <si>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</si>
  <si>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</si>
  <si>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</si>
  <si>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</si>
  <si>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</si>
  <si>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</si>
  <si>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</si>
  <si>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</si>
  <si>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</si>
  <si>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</si>
  <si>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</si>
  <si>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</si>
  <si>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</si>
  <si>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</si>
  <si>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</si>
  <si>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</si>
  <si>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</si>
  <si>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</si>
  <si>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</si>
  <si>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</si>
  <si>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</si>
  <si>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</si>
  <si>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</si>
  <si>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</si>
  <si>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</si>
  <si>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</si>
  <si>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</si>
  <si>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</si>
  <si>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</si>
  <si>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</si>
  <si>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</si>
  <si>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</si>
  <si>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</si>
  <si>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</si>
  <si>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</si>
  <si>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</si>
  <si>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</si>
  <si>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</si>
  <si>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</si>
  <si>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</si>
  <si>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</si>
  <si>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</si>
  <si>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</si>
  <si>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</si>
  <si>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</si>
  <si>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</si>
  <si>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</si>
  <si>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</si>
  <si>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</si>
  <si>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</si>
  <si>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</si>
  <si>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</si>
  <si>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</si>
  <si>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</si>
  <si>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</si>
  <si>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</si>
  <si>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</si>
  <si>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</si>
  <si>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</si>
  <si>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</si>
  <si>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</si>
  <si>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</si>
  <si>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</si>
  <si>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</si>
  <si>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</si>
  <si>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</si>
  <si>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</si>
  <si>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</si>
  <si>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</si>
  <si>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</si>
  <si>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</si>
  <si>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</si>
  <si>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</si>
  <si>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</si>
  <si>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</si>
  <si>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</si>
  <si>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</si>
  <si>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</si>
  <si>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</si>
  <si>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</si>
  <si>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</si>
  <si>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</si>
  <si>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</si>
  <si>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</si>
  <si>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</si>
  <si>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</si>
  <si>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</si>
  <si>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</si>
  <si>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</si>
  <si>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</si>
  <si>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</si>
  <si>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</si>
  <si>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</si>
  <si>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</si>
  <si>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</si>
  <si>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</si>
  <si>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</si>
  <si>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</si>
  <si>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</si>
  <si>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</si>
  <si>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</si>
  <si>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</si>
  <si>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</si>
  <si>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</si>
  <si>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</si>
  <si>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</si>
  <si>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</si>
  <si>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</si>
  <si>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</si>
  <si>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</si>
  <si>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</si>
  <si>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</si>
  <si>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</si>
  <si>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</si>
  <si>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</si>
  <si>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</si>
  <si>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</si>
  <si>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</si>
  <si>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</si>
  <si>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</si>
  <si>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</si>
  <si>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</si>
  <si>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</si>
  <si>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</si>
  <si>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</si>
  <si>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</si>
  <si>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</si>
  <si>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</si>
  <si>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</si>
  <si>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</si>
  <si>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</si>
  <si>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</si>
  <si>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</si>
  <si>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</si>
  <si>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</si>
  <si>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</si>
  <si>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</si>
  <si>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</si>
  <si>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</si>
  <si>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</si>
  <si>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</si>
  <si>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</si>
  <si>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</si>
  <si>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</si>
  <si>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</si>
  <si>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</si>
  <si>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</si>
  <si>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</si>
  <si>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</si>
  <si>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</si>
  <si>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</si>
  <si>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</si>
  <si>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</si>
  <si>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</si>
  <si>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</si>
  <si>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</si>
  <si>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</si>
  <si>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</si>
  <si>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</si>
  <si>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</si>
  <si>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</si>
  <si>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</si>
  <si>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</si>
  <si>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</si>
  <si>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</si>
  <si>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</si>
  <si>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</si>
  <si>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</si>
  <si>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</si>
  <si>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</si>
  <si>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</si>
  <si>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</si>
  <si>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</si>
  <si>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</si>
  <si>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</si>
  <si>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</si>
  <si>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</si>
  <si>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</si>
  <si>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</si>
  <si>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</si>
  <si>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</si>
  <si>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</si>
  <si>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</si>
  <si>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</si>
  <si>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</si>
  <si>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</si>
  <si>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</si>
  <si>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</si>
  <si>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</si>
  <si>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</si>
  <si>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</si>
  <si>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</si>
  <si>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</si>
  <si>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</si>
  <si>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</si>
  <si>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</si>
  <si>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</si>
  <si>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</si>
  <si>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</si>
  <si>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</si>
  <si>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</si>
  <si>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</si>
  <si>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</si>
  <si>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</si>
  <si>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</si>
  <si>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</si>
  <si>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</si>
  <si>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</si>
  <si>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</si>
  <si>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</si>
  <si>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</si>
  <si>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</si>
  <si>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</si>
  <si>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</si>
  <si>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</si>
  <si>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</si>
  <si>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</si>
  <si>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</si>
  <si>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</si>
  <si>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</si>
  <si>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</si>
  <si>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</si>
  <si>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</si>
  <si>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</si>
  <si>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</si>
  <si>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</si>
  <si>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</si>
  <si>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</si>
  <si>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</si>
  <si>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</si>
  <si>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</si>
  <si>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</si>
  <si>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</si>
  <si>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</si>
  <si>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</si>
  <si>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</si>
  <si>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</si>
  <si>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</si>
  <si>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</si>
  <si>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</si>
  <si>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</si>
  <si>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</si>
  <si>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</si>
  <si>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</si>
  <si>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</si>
  <si>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</si>
  <si>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</si>
  <si>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</si>
  <si>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</si>
  <si>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</si>
  <si>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</si>
  <si>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</si>
  <si>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</si>
  <si>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</si>
  <si>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</si>
  <si>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</si>
  <si>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</si>
  <si>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</si>
  <si>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</si>
  <si>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</si>
  <si>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</si>
  <si>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</si>
  <si>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</si>
  <si>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</si>
  <si>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</si>
  <si>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</si>
  <si>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</si>
  <si>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</si>
  <si>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</si>
  <si>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</si>
  <si>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</si>
  <si>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</si>
  <si>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</si>
  <si>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</si>
  <si>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</si>
  <si>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</si>
  <si>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</si>
  <si>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</si>
  <si>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</si>
  <si>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</si>
  <si>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</si>
  <si>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</si>
  <si>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</si>
  <si>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</si>
  <si>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</si>
  <si>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</si>
  <si>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</si>
  <si>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</si>
  <si>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</si>
  <si>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</si>
  <si>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</si>
  <si>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</si>
  <si>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</si>
  <si>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</si>
  <si>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</si>
  <si>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</si>
  <si>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</si>
  <si>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</si>
  <si>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</si>
  <si>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</si>
  <si>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</si>
  <si>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</si>
  <si>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</si>
  <si>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</si>
  <si>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</si>
  <si>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</si>
  <si>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</si>
  <si>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</si>
  <si>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</si>
  <si>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</si>
  <si>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</si>
  <si>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</si>
  <si>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</si>
  <si>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</si>
  <si>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</si>
  <si>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</si>
  <si>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</si>
  <si>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</si>
  <si>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</si>
  <si>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</si>
  <si>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</si>
  <si>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</si>
  <si>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</si>
  <si>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</si>
  <si>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</si>
  <si>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</si>
  <si>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</si>
  <si>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</si>
  <si>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</si>
  <si>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</si>
  <si>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</si>
  <si>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</si>
  <si>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</si>
  <si>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</si>
  <si>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</si>
  <si>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</si>
  <si>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</si>
  <si>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</si>
  <si>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</si>
  <si>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</si>
  <si>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</si>
  <si>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</si>
  <si>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</si>
  <si>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</si>
  <si>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</si>
  <si>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</si>
  <si>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</si>
  <si>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</si>
  <si>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</si>
  <si>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</si>
  <si>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</si>
  <si>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</si>
  <si>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</si>
  <si>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</si>
  <si>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</si>
  <si>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</si>
  <si>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</si>
  <si>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</si>
  <si>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</si>
  <si>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</si>
  <si>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</si>
  <si>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</si>
  <si>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</si>
  <si>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</si>
  <si>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</si>
  <si>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</si>
  <si>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</si>
  <si>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</si>
  <si>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</si>
  <si>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</si>
  <si>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</si>
  <si>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</si>
  <si>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</si>
  <si>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</si>
  <si>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</si>
  <si>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</si>
  <si>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</si>
  <si>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</si>
  <si>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</si>
  <si>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</si>
  <si>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</si>
  <si>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</si>
  <si>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</si>
  <si>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</si>
  <si>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</si>
  <si>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</si>
  <si>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</si>
  <si>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</si>
  <si>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</si>
  <si>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</si>
  <si>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</si>
  <si>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</si>
  <si>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</si>
  <si>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</si>
  <si>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</si>
  <si>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</si>
  <si>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</si>
  <si>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</si>
  <si>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</si>
  <si>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</si>
  <si>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</si>
  <si>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</si>
  <si>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</si>
  <si>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</si>
  <si>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</si>
  <si>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</si>
  <si>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</si>
  <si>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</si>
  <si>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</si>
  <si>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</si>
  <si>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</si>
  <si>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</si>
  <si>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</si>
  <si>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</si>
  <si>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</si>
  <si>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</si>
  <si>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</si>
  <si>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</si>
  <si>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</si>
  <si>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</si>
  <si>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</si>
  <si>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</si>
  <si>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</si>
  <si>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</si>
  <si>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</si>
  <si>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</si>
  <si>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</si>
  <si>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</si>
  <si>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</si>
  <si>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</si>
  <si>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</si>
  <si>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</si>
  <si>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</si>
  <si>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</si>
  <si>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</si>
  <si>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</si>
  <si>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</si>
  <si>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</si>
  <si>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</si>
  <si>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</si>
  <si>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</si>
  <si>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</si>
  <si>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</si>
  <si>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</si>
  <si>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</si>
  <si>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</si>
  <si>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</si>
  <si>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</si>
  <si>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</si>
  <si>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</si>
  <si>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</si>
  <si>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</si>
  <si>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</si>
  <si>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</si>
  <si>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</si>
  <si>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</si>
  <si>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</si>
  <si>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</si>
  <si>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</si>
  <si>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</si>
  <si>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</si>
  <si>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</si>
  <si>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</si>
  <si>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</si>
  <si>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</si>
  <si>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</si>
  <si>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</si>
  <si>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</si>
  <si>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</si>
  <si>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</si>
  <si>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</si>
  <si>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</si>
  <si>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</si>
  <si>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</si>
  <si>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</si>
  <si>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</si>
  <si>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</si>
  <si>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</si>
  <si>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</si>
  <si>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</si>
  <si>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</si>
  <si>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</si>
  <si>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</si>
  <si>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</si>
  <si>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</si>
  <si>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</si>
  <si>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</si>
  <si>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</si>
  <si>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</si>
  <si>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</si>
  <si>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</si>
  <si>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</si>
  <si>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</si>
  <si>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</si>
  <si>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</si>
  <si>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</si>
  <si>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</si>
  <si>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</si>
  <si>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</si>
  <si>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</si>
  <si>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</si>
  <si>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</si>
  <si>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</si>
  <si>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</si>
  <si>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</si>
  <si>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</si>
  <si>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</si>
  <si>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</si>
  <si>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</si>
  <si>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</si>
  <si>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</si>
  <si>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</si>
  <si>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</si>
  <si>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</si>
  <si>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</si>
  <si>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</si>
  <si>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</si>
  <si>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</si>
  <si>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</si>
  <si>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</si>
  <si>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</si>
  <si>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</si>
  <si>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</si>
  <si>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</si>
  <si>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</si>
  <si>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</si>
  <si>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</si>
  <si>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</si>
  <si>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</si>
  <si>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</si>
  <si>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</si>
  <si>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</si>
  <si>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</si>
  <si>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</si>
  <si>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</si>
  <si>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</si>
  <si>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</si>
  <si>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</si>
  <si>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</si>
  <si>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</si>
  <si>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</si>
  <si>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</si>
  <si>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</si>
  <si>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</si>
  <si>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</si>
  <si>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</si>
  <si>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</si>
  <si>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</si>
  <si>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</si>
  <si>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</si>
  <si>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</si>
  <si>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</si>
  <si>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</si>
  <si>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</si>
  <si>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</si>
  <si>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</si>
  <si>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</si>
  <si>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</si>
  <si>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</si>
  <si>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</si>
  <si>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</si>
  <si>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</si>
  <si>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</si>
  <si>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</si>
  <si>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</si>
  <si>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</si>
  <si>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</si>
  <si>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</si>
  <si>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</si>
  <si>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</si>
  <si>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</si>
  <si>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</si>
  <si>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</si>
  <si>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</si>
  <si>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</si>
  <si>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</si>
  <si>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</si>
  <si>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</si>
  <si>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</si>
  <si>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</si>
  <si>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</si>
  <si>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</si>
  <si>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</si>
  <si>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</si>
  <si>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</si>
  <si>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</si>
  <si>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</si>
  <si>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</si>
  <si>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</si>
  <si>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</si>
  <si>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</si>
  <si>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</si>
  <si>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</si>
  <si>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</si>
  <si>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</si>
  <si>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</si>
  <si>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</si>
  <si>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</si>
  <si>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</si>
  <si>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</si>
  <si>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</si>
  <si>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</si>
  <si>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</si>
  <si>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</si>
  <si>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</si>
  <si>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</si>
  <si>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</si>
  <si>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</si>
  <si>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</si>
  <si>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</si>
  <si>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</si>
  <si>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</si>
  <si>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</si>
  <si>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</si>
  <si>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</si>
  <si>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</si>
  <si>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</si>
  <si>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</si>
  <si>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</si>
  <si>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</si>
  <si>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</si>
  <si>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</si>
  <si>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</si>
  <si>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</si>
  <si>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</si>
  <si>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</si>
  <si>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</si>
  <si>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</si>
  <si>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</si>
  <si>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</si>
  <si>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</si>
  <si>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</si>
  <si>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</si>
  <si>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</si>
  <si>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</si>
  <si>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</si>
  <si>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</si>
  <si>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</si>
  <si>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</si>
  <si>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</si>
  <si>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</si>
  <si>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</si>
  <si>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</si>
  <si>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</si>
  <si>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</si>
  <si>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</si>
  <si>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</si>
  <si>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</si>
  <si>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</si>
  <si>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</si>
  <si>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</si>
  <si>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</si>
  <si>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</si>
  <si>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</si>
  <si>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</si>
  <si>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</si>
  <si>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</si>
  <si>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</si>
  <si>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</si>
  <si>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</si>
  <si>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</si>
  <si>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</si>
  <si>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</si>
  <si>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</si>
  <si>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</si>
  <si>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</si>
  <si>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</si>
  <si>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</si>
  <si>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</si>
  <si>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</si>
  <si>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</si>
  <si>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</si>
  <si>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</si>
  <si>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</si>
  <si>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</si>
  <si>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</si>
  <si>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</si>
  <si>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</si>
  <si>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</si>
  <si>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</si>
  <si>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</si>
  <si>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</si>
  <si>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</si>
  <si>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</si>
  <si>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</si>
  <si>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</si>
  <si>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</si>
  <si>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</si>
  <si>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</si>
  <si>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</si>
  <si>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</si>
  <si>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</si>
  <si>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</si>
  <si>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</si>
  <si>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</si>
  <si>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</si>
  <si>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</si>
  <si>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</si>
  <si>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</si>
  <si>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</si>
  <si>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</si>
  <si>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</si>
  <si>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</si>
  <si>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</si>
  <si>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</si>
  <si>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</si>
  <si>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</si>
  <si>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</si>
  <si>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</si>
  <si>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</si>
  <si>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</si>
  <si>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</si>
  <si>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</si>
  <si>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</si>
  <si>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</si>
  <si>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</si>
  <si>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</si>
  <si>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</si>
  <si>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</si>
  <si>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</si>
  <si>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</si>
  <si>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</si>
  <si>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</si>
  <si>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</si>
  <si>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</si>
  <si>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</si>
  <si>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</si>
  <si>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</si>
  <si>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</si>
  <si>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</si>
  <si>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</si>
  <si>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</si>
  <si>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</si>
  <si>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</si>
  <si>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</si>
  <si>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</si>
  <si>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</si>
  <si>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</si>
  <si>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</si>
  <si>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</si>
  <si>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</si>
  <si>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</si>
  <si>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</si>
  <si>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</si>
  <si>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</si>
  <si>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</si>
  <si>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</si>
  <si>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</si>
  <si>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</si>
  <si>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</si>
  <si>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</si>
  <si>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</si>
  <si>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</si>
  <si>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</si>
  <si>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</si>
  <si>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</si>
  <si>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</si>
  <si>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</si>
  <si>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</si>
  <si>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</si>
  <si>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</si>
  <si>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</si>
  <si>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</si>
  <si>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</si>
  <si>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</si>
  <si>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</si>
  <si>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</si>
  <si>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</si>
  <si>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</si>
  <si>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</si>
  <si>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</si>
  <si>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</si>
  <si>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</si>
  <si>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</si>
  <si>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</si>
  <si>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</si>
  <si>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</si>
  <si>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</si>
  <si>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</si>
  <si>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</si>
  <si>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</si>
  <si>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</si>
  <si>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</si>
  <si>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</si>
  <si>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</si>
  <si>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</si>
  <si>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</si>
  <si>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</si>
  <si>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</si>
  <si>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</si>
  <si>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</si>
  <si>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</si>
  <si>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</si>
  <si>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</si>
  <si>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</si>
  <si>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</si>
  <si>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</si>
  <si>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</si>
  <si>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</si>
  <si>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</si>
  <si>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</si>
  <si>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</si>
  <si>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</si>
  <si>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</si>
  <si>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</si>
  <si>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</si>
  <si>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</si>
  <si>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</si>
  <si>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</si>
  <si>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</si>
  <si>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</si>
  <si>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</si>
  <si>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</si>
  <si>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</si>
  <si>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</si>
  <si>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</si>
  <si>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</si>
  <si>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</si>
  <si>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</si>
  <si>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</si>
  <si>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</si>
  <si>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</si>
  <si>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</si>
  <si>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</si>
  <si>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</si>
  <si>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</si>
  <si>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</si>
  <si>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</si>
  <si>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</si>
  <si>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</si>
  <si>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</si>
  <si>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</si>
  <si>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</si>
  <si>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</si>
  <si>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</si>
  <si>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</si>
  <si>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</si>
  <si>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</si>
  <si>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</si>
  <si>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</si>
  <si>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</si>
  <si>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</si>
  <si>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</si>
  <si>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</si>
  <si>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</si>
  <si>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</si>
  <si>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</si>
  <si>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</si>
  <si>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</si>
  <si>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</si>
  <si>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</si>
  <si>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</si>
  <si>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</si>
  <si>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</si>
  <si>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</si>
  <si>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</si>
  <si>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</si>
  <si>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</si>
  <si>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</si>
  <si>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</si>
  <si>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</si>
  <si>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</si>
  <si>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</si>
  <si>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</si>
  <si>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</si>
  <si>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</si>
  <si>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</si>
  <si>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</si>
  <si>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</si>
  <si>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</si>
  <si>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</si>
  <si>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</si>
  <si>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</si>
  <si>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</si>
  <si>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</si>
  <si>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</si>
  <si>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</si>
  <si>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</si>
  <si>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</si>
  <si>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</si>
  <si>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</si>
  <si>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</si>
  <si>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</si>
  <si>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</si>
  <si>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</si>
  <si>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</si>
  <si>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</si>
  <si>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</si>
  <si>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</si>
  <si>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</si>
  <si>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</si>
  <si>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</si>
  <si>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</si>
  <si>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</si>
  <si>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</si>
  <si>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</si>
  <si>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</si>
  <si>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</si>
  <si>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</si>
  <si>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</si>
  <si>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</si>
  <si>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</si>
  <si>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</si>
  <si>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</si>
  <si>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</si>
  <si>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</si>
  <si>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</si>
  <si>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</si>
  <si>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</si>
  <si>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</si>
  <si>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</si>
  <si>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</si>
  <si>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</si>
  <si>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</si>
  <si>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</si>
  <si>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</si>
  <si>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</si>
  <si>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</si>
  <si>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</si>
  <si>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</si>
  <si>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</si>
  <si>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</si>
  <si>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</si>
  <si>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</si>
  <si>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</si>
  <si>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</si>
  <si>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</si>
  <si>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</si>
  <si>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</si>
  <si>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</si>
  <si>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</si>
  <si>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</si>
  <si>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</si>
  <si>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</si>
  <si>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</si>
  <si>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</si>
  <si>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</si>
  <si>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</si>
  <si>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</si>
  <si>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</si>
  <si>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</si>
  <si>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</si>
  <si>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</si>
  <si>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</si>
  <si>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</si>
  <si>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</si>
  <si>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</si>
  <si>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</si>
  <si>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</si>
  <si>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</si>
  <si>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</si>
  <si>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</si>
  <si>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</si>
  <si>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</si>
  <si>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</si>
  <si>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</si>
  <si>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</si>
  <si>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</si>
  <si>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</si>
  <si>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</si>
  <si>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</si>
  <si>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</si>
  <si>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</si>
  <si>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</si>
  <si>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</si>
  <si>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</si>
  <si>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</si>
  <si>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</si>
  <si>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</si>
  <si>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</si>
  <si>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</si>
  <si>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</si>
  <si>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</si>
  <si>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</si>
  <si>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</si>
  <si>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</si>
  <si>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</si>
  <si>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</si>
  <si>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</si>
  <si>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</si>
  <si>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</si>
  <si>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</si>
  <si>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</si>
  <si>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</si>
  <si>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</si>
  <si>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</si>
  <si>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</si>
  <si>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</si>
  <si>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</si>
  <si>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</si>
  <si>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</si>
  <si>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</si>
  <si>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</si>
  <si>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</si>
  <si>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</si>
  <si>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</si>
  <si>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</si>
  <si>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</si>
  <si>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</si>
  <si>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</si>
  <si>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</si>
  <si>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</si>
  <si>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</si>
  <si>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</si>
  <si>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</si>
  <si>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</si>
  <si>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</si>
  <si>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</si>
  <si>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</si>
  <si>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</si>
  <si>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</si>
  <si>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</si>
  <si>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</si>
  <si>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</si>
  <si>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</si>
  <si>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</si>
  <si>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</si>
  <si>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</si>
  <si>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</si>
  <si>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</si>
  <si>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</si>
  <si>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</si>
  <si>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</si>
  <si>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</si>
  <si>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</si>
  <si>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</si>
  <si>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</si>
  <si>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</si>
  <si>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</si>
  <si>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</si>
  <si>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</si>
  <si>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</si>
  <si>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</si>
  <si>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</si>
  <si>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</si>
  <si>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</si>
  <si>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</si>
  <si>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</si>
  <si>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</si>
  <si>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</si>
  <si>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</si>
  <si>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</si>
  <si>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</si>
  <si>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</si>
  <si>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</si>
  <si>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</si>
  <si>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</si>
  <si>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</si>
  <si>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</si>
  <si>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</si>
  <si>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</si>
  <si>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</si>
  <si>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</si>
  <si>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</si>
  <si>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</si>
  <si>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</si>
  <si>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</si>
  <si>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</si>
  <si>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</si>
  <si>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</si>
  <si>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</si>
  <si>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</si>
  <si>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</si>
  <si>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</si>
  <si>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</si>
  <si>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</si>
  <si>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</si>
  <si>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</si>
  <si>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</si>
  <si>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</si>
  <si>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</si>
  <si>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</si>
  <si>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</si>
  <si>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</si>
  <si>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</si>
  <si>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</si>
  <si>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</si>
  <si>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</si>
  <si>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</si>
  <si>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</si>
  <si>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</si>
  <si>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</si>
  <si>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</si>
  <si>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</si>
  <si>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</si>
  <si>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</si>
  <si>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</si>
  <si>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</si>
  <si>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</si>
  <si>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</si>
  <si>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</si>
  <si>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</si>
  <si>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</si>
  <si>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</si>
  <si>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</si>
  <si>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</si>
  <si>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</si>
  <si>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</si>
  <si>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</si>
  <si>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</si>
  <si>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</si>
  <si>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</si>
  <si>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</si>
  <si>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</si>
  <si>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</si>
  <si>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</si>
  <si>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</si>
  <si>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</si>
  <si>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</si>
  <si>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</si>
  <si>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</si>
  <si>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</si>
  <si>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</si>
  <si>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</si>
  <si>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</si>
  <si>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</si>
  <si>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</si>
  <si>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</si>
  <si>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</si>
  <si>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</si>
  <si>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</si>
  <si>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</si>
  <si>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</si>
  <si>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</si>
  <si>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</si>
  <si>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</si>
  <si>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</si>
  <si>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</si>
  <si>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</si>
  <si>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</si>
  <si>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</si>
  <si>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</si>
  <si>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</si>
  <si>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</si>
  <si>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</si>
  <si>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</si>
  <si>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</si>
  <si>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</si>
  <si>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</si>
  <si>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</si>
  <si>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</si>
  <si>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</si>
  <si>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</si>
  <si>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</si>
  <si>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</si>
  <si>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</si>
  <si>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</si>
  <si>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</si>
  <si>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</si>
  <si>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</si>
  <si>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</si>
  <si>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</si>
  <si>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</si>
  <si>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</si>
  <si>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</si>
  <si>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</si>
  <si>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</si>
  <si>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</si>
  <si>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</si>
  <si>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</si>
  <si>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</si>
  <si>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</si>
  <si>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</si>
  <si>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</si>
  <si>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</si>
  <si>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</si>
  <si>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</si>
  <si>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</si>
  <si>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</si>
  <si>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</si>
  <si>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</si>
  <si>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</si>
  <si>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</si>
  <si>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</si>
  <si>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</si>
  <si>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</si>
  <si>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</si>
  <si>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</si>
  <si>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</si>
  <si>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</si>
  <si>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</si>
  <si>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</si>
  <si>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</si>
  <si>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</si>
  <si>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</si>
  <si>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</si>
  <si>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</si>
  <si>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</si>
  <si>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</si>
  <si>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</si>
  <si>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</si>
  <si>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</si>
  <si>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</si>
  <si>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</si>
  <si>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</si>
  <si>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</si>
  <si>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</si>
  <si>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</si>
  <si>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</si>
  <si>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</si>
  <si>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</si>
  <si>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</si>
  <si>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</si>
  <si>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</si>
  <si>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</si>
  <si>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</si>
  <si>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</si>
  <si>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</si>
  <si>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</si>
  <si>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</si>
  <si>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</si>
  <si>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</si>
  <si>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</si>
  <si>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</si>
  <si>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</si>
  <si>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</si>
  <si>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</si>
  <si>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</si>
  <si>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</si>
  <si>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</si>
  <si>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</si>
  <si>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</si>
  <si>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</si>
  <si>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</si>
  <si>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</si>
  <si>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</si>
  <si>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</si>
  <si>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</si>
  <si>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</si>
  <si>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</si>
  <si>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</si>
  <si>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</si>
  <si>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</si>
  <si>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</si>
  <si>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</si>
  <si>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</si>
  <si>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</si>
  <si>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</si>
  <si>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</si>
  <si>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</si>
  <si>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</si>
  <si>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</si>
  <si>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</si>
  <si>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</si>
  <si>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</si>
  <si>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</si>
  <si>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</si>
  <si>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</si>
  <si>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</si>
  <si>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</si>
  <si>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</si>
  <si>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</si>
  <si>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</si>
  <si>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</si>
  <si>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</si>
  <si>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</si>
  <si>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</si>
  <si>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</si>
  <si>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</si>
  <si>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</si>
  <si>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</si>
  <si>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</si>
  <si>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</si>
  <si>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</si>
  <si>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</si>
  <si>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</si>
  <si>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</si>
  <si>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</si>
  <si>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</si>
  <si>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</si>
  <si>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</si>
  <si>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</si>
  <si>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</si>
  <si>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</si>
  <si>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</si>
  <si>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</si>
  <si>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</si>
  <si>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</si>
  <si>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</si>
  <si>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</si>
  <si>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</si>
  <si>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</si>
  <si>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</si>
  <si>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</si>
  <si>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</si>
  <si>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</si>
  <si>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</si>
  <si>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</si>
  <si>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</si>
  <si>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</si>
  <si>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</si>
  <si>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</si>
  <si>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</si>
  <si>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</si>
  <si>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</si>
  <si>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</si>
  <si>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</si>
  <si>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</si>
  <si>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</si>
  <si>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</si>
  <si>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</si>
  <si>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</si>
  <si>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</si>
  <si>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</si>
  <si>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</si>
  <si>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</si>
  <si>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</si>
  <si>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</si>
  <si>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</si>
  <si>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</si>
  <si>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</si>
  <si>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</si>
  <si>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</si>
  <si>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</si>
  <si>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</si>
  <si>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</si>
  <si>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</si>
  <si>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</si>
  <si>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</si>
  <si>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</si>
  <si>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</si>
  <si>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</si>
  <si>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</si>
  <si>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</si>
  <si>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</si>
  <si>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</si>
  <si>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</si>
  <si>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</si>
  <si>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</si>
  <si>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</si>
  <si>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</si>
  <si>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</si>
  <si>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</si>
  <si>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</si>
  <si>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</si>
  <si>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</si>
  <si>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</si>
  <si>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</si>
  <si>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</si>
  <si>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</si>
  <si>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</si>
  <si>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</si>
  <si>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</si>
  <si>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</si>
  <si>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</si>
  <si>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</si>
  <si>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</si>
  <si>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</si>
  <si>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</si>
  <si>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</si>
  <si>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</si>
  <si>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</si>
  <si>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</si>
  <si>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</si>
  <si>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</si>
  <si>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</si>
  <si>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</si>
  <si>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</si>
  <si>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</si>
  <si>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</si>
  <si>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</si>
  <si>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</si>
  <si>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</si>
  <si>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</si>
  <si>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</si>
  <si>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</si>
  <si>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</si>
  <si>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</si>
  <si>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</si>
  <si>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</si>
  <si>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</si>
  <si>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</si>
  <si>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</si>
  <si>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</si>
  <si>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</si>
  <si>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</si>
  <si>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</si>
  <si>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</si>
  <si>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</si>
  <si>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</si>
  <si>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</si>
  <si>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</si>
  <si>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</si>
  <si>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</si>
  <si>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</si>
  <si>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</si>
  <si>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</si>
  <si>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</si>
  <si>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</si>
  <si>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</si>
  <si>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</si>
  <si>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</si>
  <si>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</si>
  <si>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</si>
  <si>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</si>
  <si>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</si>
  <si>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</si>
  <si>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</si>
  <si>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</si>
  <si>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</si>
  <si>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</si>
  <si>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</si>
  <si>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</si>
  <si>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</si>
  <si>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</si>
  <si>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</si>
  <si>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</si>
  <si>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</si>
  <si>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</si>
  <si>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</si>
  <si>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</si>
  <si>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</si>
  <si>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</si>
  <si>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</si>
  <si>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</si>
  <si>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</si>
  <si>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</si>
  <si>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</si>
  <si>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</si>
  <si>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</si>
  <si>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</si>
  <si>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</si>
  <si>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</si>
  <si>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</si>
  <si>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</si>
  <si>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</si>
  <si>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</si>
  <si>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</si>
  <si>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</si>
  <si>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</si>
  <si>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</si>
  <si>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</si>
  <si>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</si>
  <si>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</si>
  <si>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</si>
  <si>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</si>
  <si>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</si>
  <si>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</si>
  <si>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</si>
  <si>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</si>
  <si>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</si>
  <si>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</si>
  <si>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</si>
  <si>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</si>
  <si>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</si>
  <si>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</si>
  <si>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</si>
  <si>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</si>
  <si>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</si>
  <si>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</si>
  <si>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</si>
  <si>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</si>
  <si>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</si>
  <si>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</si>
  <si>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</si>
  <si>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</si>
  <si>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</si>
  <si>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</si>
  <si>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</si>
  <si>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</si>
  <si>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</si>
  <si>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</si>
  <si>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</si>
  <si>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</si>
  <si>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</si>
  <si>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</si>
  <si>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</si>
  <si>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</si>
  <si>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</si>
  <si>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</si>
  <si>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</si>
  <si>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</si>
  <si>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</si>
  <si>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</si>
  <si>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</si>
  <si>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</si>
  <si>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</si>
  <si>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</si>
  <si>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</si>
  <si>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</si>
  <si>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</si>
  <si>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</si>
  <si>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</si>
  <si>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</si>
  <si>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</si>
  <si>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</si>
  <si>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</si>
  <si>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</si>
  <si>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</si>
  <si>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</si>
  <si>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</si>
  <si>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</si>
  <si>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</si>
  <si>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</si>
  <si>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</si>
  <si>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</si>
  <si>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</si>
  <si>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</si>
  <si>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</si>
  <si>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</si>
  <si>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</si>
  <si>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</si>
  <si>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</si>
  <si>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</si>
  <si>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</si>
  <si>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</si>
  <si>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</si>
  <si>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</si>
  <si>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</si>
  <si>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</si>
  <si>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</si>
  <si>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</si>
  <si>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</si>
  <si>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</si>
  <si>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</si>
  <si>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</si>
  <si>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</si>
  <si>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</si>
  <si>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</si>
  <si>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</si>
  <si>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</si>
  <si>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</si>
  <si>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</si>
  <si>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</si>
  <si>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</si>
  <si>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</si>
  <si>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</si>
  <si>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</si>
  <si>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</si>
  <si>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</si>
  <si>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</si>
  <si>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</si>
  <si>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</si>
  <si>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</si>
  <si>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</si>
  <si>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</si>
  <si>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</si>
  <si>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</si>
  <si>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</si>
  <si>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</si>
  <si>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</si>
  <si>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</si>
  <si>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</si>
  <si>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</si>
  <si>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</si>
  <si>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</si>
  <si>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</si>
  <si>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</si>
  <si>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</si>
  <si>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</si>
  <si>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</si>
  <si>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</si>
  <si>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</si>
  <si>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</si>
  <si>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</si>
  <si>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</si>
  <si>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</si>
  <si>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</si>
  <si>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</si>
  <si>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</si>
  <si>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</si>
  <si>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</si>
  <si>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</si>
  <si>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</si>
  <si>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</si>
  <si>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</si>
  <si>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</si>
  <si>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</si>
  <si>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</si>
  <si>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</si>
  <si>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</si>
  <si>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</si>
  <si>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</si>
  <si>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</si>
  <si>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</si>
  <si>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</si>
  <si>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</si>
  <si>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</si>
  <si>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</si>
  <si>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</si>
  <si>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</si>
  <si>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</si>
  <si>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</si>
  <si>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</si>
  <si>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</si>
  <si>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</si>
  <si>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</si>
  <si>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</si>
  <si>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</si>
  <si>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</si>
  <si>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</si>
  <si>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</si>
  <si>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</si>
  <si>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</si>
  <si>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</si>
  <si>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</si>
  <si>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</si>
  <si>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</si>
  <si>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</si>
  <si>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</si>
  <si>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</si>
  <si>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</si>
  <si>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</si>
  <si>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</si>
  <si>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</si>
  <si>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</si>
  <si>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</si>
  <si>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</si>
  <si>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</si>
  <si>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</si>
  <si>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</si>
  <si>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</si>
  <si>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</si>
  <si>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</si>
  <si>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</si>
  <si>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</si>
  <si>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</si>
  <si>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</si>
  <si>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</si>
  <si>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</si>
  <si>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</si>
  <si>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</si>
  <si>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</si>
  <si>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</si>
  <si>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</si>
  <si>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</si>
  <si>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</si>
  <si>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</si>
  <si>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</si>
  <si>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</si>
  <si>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</si>
  <si>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</si>
  <si>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</si>
  <si>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</si>
  <si>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</si>
  <si>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</si>
  <si>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</si>
  <si>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</si>
  <si>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</si>
  <si>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</si>
  <si>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</si>
  <si>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</si>
  <si>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</si>
  <si>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</si>
  <si>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</si>
  <si>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</si>
  <si>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</si>
  <si>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</si>
  <si>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</si>
  <si>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</si>
  <si>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</si>
  <si>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</si>
  <si>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</si>
  <si>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</si>
  <si>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</si>
  <si>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</si>
  <si>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</si>
  <si>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</si>
  <si>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</si>
  <si>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</si>
  <si>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</si>
  <si>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</si>
  <si>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</si>
  <si>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</si>
  <si>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</si>
  <si>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</si>
  <si>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</si>
  <si>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</si>
  <si>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</si>
  <si>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</si>
  <si>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</si>
  <si>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</si>
  <si>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</si>
  <si>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</si>
  <si>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</si>
  <si>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</si>
  <si>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</si>
  <si>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</si>
  <si>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</si>
  <si>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</si>
  <si>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</si>
  <si>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</si>
  <si>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</si>
  <si>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</si>
  <si>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</si>
  <si>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</si>
  <si>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</si>
  <si>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</si>
  <si>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</si>
  <si>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</si>
  <si>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</si>
  <si>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</si>
  <si>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</si>
  <si>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</si>
  <si>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</si>
  <si>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</si>
  <si>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</si>
  <si>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</si>
  <si>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</si>
  <si>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</si>
  <si>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</si>
  <si>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</si>
  <si>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</si>
  <si>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</si>
  <si>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</si>
  <si>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</si>
  <si>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</si>
  <si>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</si>
  <si>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</si>
  <si>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</si>
  <si>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</si>
  <si>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</si>
  <si>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</si>
  <si>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</si>
  <si>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</si>
  <si>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</si>
  <si>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</si>
  <si>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</si>
  <si>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</si>
  <si>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</si>
  <si>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</si>
  <si>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</si>
  <si>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</si>
  <si>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</si>
  <si>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</si>
  <si>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</si>
  <si>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</si>
  <si>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</si>
  <si>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</si>
  <si>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</si>
  <si>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</si>
  <si>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</si>
  <si>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</si>
  <si>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</si>
  <si>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</si>
  <si>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</si>
  <si>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</si>
  <si>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</si>
  <si>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</si>
  <si>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</si>
  <si>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</si>
  <si>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</si>
  <si>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</si>
  <si>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</si>
  <si>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</si>
  <si>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</si>
  <si>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</si>
  <si>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</si>
  <si>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</si>
  <si>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</si>
  <si>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</si>
  <si>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</si>
  <si>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</si>
  <si>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</si>
  <si>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</si>
  <si>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</si>
  <si>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</si>
  <si>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</si>
  <si>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</si>
  <si>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</si>
  <si>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</si>
  <si>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</si>
  <si>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</si>
  <si>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</si>
  <si>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</si>
  <si>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</si>
  <si>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</si>
  <si>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</si>
  <si>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</si>
  <si>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</si>
  <si>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</si>
  <si>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</si>
  <si>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</si>
  <si>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</si>
  <si>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</si>
  <si>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</si>
  <si>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</si>
  <si>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</si>
  <si>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</si>
  <si>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</si>
  <si>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</si>
  <si>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</si>
  <si>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</si>
  <si>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</si>
  <si>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</si>
  <si>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</si>
  <si>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</si>
  <si>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</si>
  <si>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</si>
  <si>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</si>
  <si>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</si>
  <si>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</si>
  <si>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</si>
  <si>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</si>
  <si>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</si>
  <si>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</si>
  <si>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</si>
  <si>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</si>
  <si>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</si>
  <si>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</si>
  <si>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</si>
  <si>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</si>
  <si>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</si>
  <si>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</si>
  <si>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</si>
  <si>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</si>
  <si>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</si>
  <si>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</si>
  <si>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</si>
  <si>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</si>
  <si>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</si>
  <si>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</si>
  <si>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</si>
  <si>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</si>
  <si>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</si>
  <si>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</si>
  <si>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</si>
  <si>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</si>
  <si>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</si>
  <si>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</si>
  <si>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</si>
  <si>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</si>
  <si>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</si>
  <si>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</si>
  <si>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</si>
  <si>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</si>
  <si>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</si>
  <si>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</si>
  <si>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</si>
  <si>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</si>
  <si>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</si>
  <si>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</si>
  <si>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</si>
  <si>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</si>
  <si>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</si>
  <si>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</si>
  <si>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</si>
  <si>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</si>
  <si>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</si>
  <si>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</si>
  <si>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</si>
  <si>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</si>
  <si>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</si>
  <si>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</si>
  <si>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</si>
  <si>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</si>
  <si>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</si>
  <si>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</si>
  <si>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</si>
  <si>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</si>
  <si>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</si>
  <si>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</si>
  <si>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</si>
  <si>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</si>
  <si>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</si>
  <si>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</si>
  <si>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</si>
  <si>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</si>
  <si>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</si>
  <si>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</si>
  <si>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</si>
  <si>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</si>
  <si>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</si>
  <si>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</si>
  <si>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</si>
  <si>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</si>
  <si>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</si>
  <si>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</si>
  <si>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</si>
  <si>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</si>
  <si>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</si>
  <si>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</si>
  <si>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</si>
  <si>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</si>
  <si>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</si>
  <si>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</si>
  <si>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</si>
  <si>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</si>
  <si>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</si>
  <si>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</si>
  <si>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</si>
  <si>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</si>
  <si>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</si>
  <si>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</si>
  <si>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</si>
  <si>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</si>
  <si>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</si>
  <si>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</si>
  <si>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</si>
  <si>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</si>
  <si>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</si>
  <si>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</si>
  <si>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</si>
  <si>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</si>
  <si>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</si>
  <si>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</si>
  <si>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</si>
  <si>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</si>
  <si>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</si>
  <si>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</si>
  <si>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</si>
  <si>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</si>
  <si>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</si>
  <si>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</si>
  <si>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</si>
  <si>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</si>
  <si>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</si>
  <si>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</si>
  <si>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</si>
  <si>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</si>
  <si>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</si>
  <si>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</si>
  <si>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</si>
  <si>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</si>
  <si>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</si>
  <si>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</si>
  <si>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</si>
  <si>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</si>
  <si>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</si>
  <si>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</si>
  <si>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</si>
  <si>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</si>
  <si>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</si>
  <si>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</si>
  <si>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</si>
  <si>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</si>
  <si>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</si>
  <si>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</si>
  <si>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</si>
  <si>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</si>
  <si>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</si>
  <si>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</si>
  <si>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</si>
  <si>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</si>
  <si>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</si>
  <si>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</si>
  <si>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</si>
  <si>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</si>
  <si>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</si>
  <si>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</si>
  <si>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</si>
  <si>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</si>
  <si>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</si>
  <si>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</si>
  <si>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</si>
  <si>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</si>
  <si>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</si>
  <si>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</si>
  <si>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</si>
  <si>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</si>
  <si>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</si>
  <si>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</si>
  <si>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</si>
  <si>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</si>
  <si>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</si>
  <si>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</si>
  <si>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</si>
  <si>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</si>
  <si>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</si>
  <si>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</si>
  <si>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</si>
  <si>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</si>
  <si>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</si>
  <si>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</si>
  <si>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</si>
  <si>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</si>
  <si>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</si>
  <si>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</si>
  <si>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</si>
  <si>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</si>
  <si>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</si>
  <si>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</si>
  <si>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</si>
  <si>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</si>
  <si>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</si>
  <si>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</si>
  <si>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</si>
  <si>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</si>
  <si>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</si>
  <si>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</si>
  <si>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</si>
  <si>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</si>
  <si>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</si>
  <si>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</si>
  <si>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</si>
  <si>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</si>
  <si>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</si>
  <si>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</si>
  <si>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</si>
  <si>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</si>
  <si>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</si>
  <si>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</si>
  <si>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</si>
  <si>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</si>
  <si>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</si>
  <si>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</si>
  <si>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</si>
  <si>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</si>
  <si>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</si>
  <si>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</si>
  <si>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</si>
  <si>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</si>
  <si>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</si>
  <si>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</si>
  <si>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</si>
  <si>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</si>
  <si>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</si>
  <si>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</si>
  <si>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</si>
  <si>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</si>
  <si>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</si>
  <si>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</si>
  <si>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</si>
  <si>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</si>
  <si>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</si>
  <si>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</si>
  <si>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</si>
  <si>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</si>
  <si>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</si>
  <si>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</si>
  <si>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</si>
  <si>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</si>
  <si>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</si>
  <si>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</si>
  <si>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</si>
  <si>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</si>
  <si>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</si>
  <si>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</si>
  <si>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</si>
  <si>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</si>
  <si>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</si>
  <si>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</si>
  <si>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</si>
  <si>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</si>
  <si>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</si>
  <si>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</si>
  <si>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</si>
  <si>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</si>
  <si>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</si>
  <si>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</si>
  <si>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</si>
  <si>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</si>
  <si>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</si>
  <si>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</si>
  <si>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</si>
  <si>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</si>
  <si>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</si>
  <si>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</si>
  <si>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</si>
  <si>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</si>
  <si>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</si>
  <si>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</si>
  <si>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</si>
  <si>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</si>
  <si>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</si>
  <si>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</si>
  <si>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</si>
  <si>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</si>
  <si>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</si>
  <si>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</si>
  <si>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</si>
  <si>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</si>
  <si>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</si>
  <si>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</si>
  <si>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</si>
  <si>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</si>
  <si>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</si>
  <si>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</si>
  <si>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</si>
  <si>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</si>
  <si>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</si>
  <si>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</si>
  <si>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</si>
  <si>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</si>
  <si>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</si>
  <si>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</si>
  <si>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</si>
  <si>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</si>
  <si>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</si>
  <si>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</si>
  <si>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</si>
  <si>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</si>
  <si>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</si>
  <si>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</si>
  <si>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</si>
  <si>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</si>
  <si>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</si>
  <si>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</si>
  <si>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</si>
  <si>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</si>
  <si>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</si>
  <si>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</si>
  <si>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</si>
  <si>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</si>
  <si>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</si>
  <si>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</si>
  <si>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</si>
  <si>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</si>
  <si>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</si>
  <si>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</si>
  <si>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</si>
  <si>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</si>
  <si>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</si>
  <si>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</si>
  <si>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</si>
  <si>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</si>
  <si>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</si>
  <si>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</si>
  <si>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</si>
  <si>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</si>
  <si>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</si>
  <si>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</si>
  <si>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</si>
  <si>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</si>
  <si>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</si>
  <si>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</si>
  <si>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</si>
  <si>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</si>
  <si>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</si>
  <si>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</si>
  <si>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</si>
  <si>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</si>
  <si>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</si>
  <si>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</si>
  <si>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</si>
  <si>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</si>
  <si>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</si>
  <si>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</si>
  <si>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</si>
  <si>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</si>
  <si>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</si>
  <si>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</si>
  <si>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</si>
  <si>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</si>
  <si>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</si>
  <si>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</si>
  <si>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</si>
  <si>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</si>
  <si>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</si>
  <si>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</si>
  <si>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</si>
  <si>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</si>
  <si>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</si>
  <si>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</si>
  <si>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</si>
  <si>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</si>
  <si>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</si>
  <si>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</si>
  <si>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</si>
  <si>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</si>
  <si>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</si>
  <si>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</si>
  <si>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</si>
  <si>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</si>
  <si>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</si>
  <si>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</si>
  <si>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</si>
  <si>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</si>
  <si>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</si>
  <si>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</si>
  <si>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</si>
  <si>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</si>
  <si>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</si>
  <si>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</si>
  <si>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</si>
  <si>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</si>
  <si>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</si>
  <si>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</si>
  <si>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</si>
  <si>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</si>
  <si>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</si>
  <si>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</si>
  <si>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</si>
  <si>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</si>
  <si>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</si>
  <si>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</si>
  <si>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</si>
  <si>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</si>
  <si>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</si>
  <si>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</si>
  <si>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</si>
  <si>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</si>
  <si>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</si>
  <si>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</si>
  <si>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</si>
  <si>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</si>
  <si>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</si>
  <si>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</si>
  <si>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</si>
  <si>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</si>
  <si>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</si>
  <si>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</si>
  <si>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</si>
  <si>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</si>
  <si>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</si>
  <si>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</si>
  <si>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</si>
  <si>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</si>
  <si>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</si>
  <si>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</si>
  <si>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</si>
  <si>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</si>
  <si>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</si>
  <si>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</si>
  <si>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</si>
  <si>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</si>
  <si>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</si>
  <si>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</si>
  <si>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</si>
  <si>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</si>
  <si>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</si>
  <si>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</si>
  <si>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</si>
  <si>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</si>
  <si>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</si>
  <si>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</si>
  <si>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</si>
  <si>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</si>
  <si>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</si>
  <si>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</si>
  <si>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</si>
  <si>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</si>
  <si>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</si>
  <si>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</si>
  <si>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</si>
  <si>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</si>
  <si>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</si>
  <si>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</si>
  <si>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</si>
  <si>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</si>
  <si>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</si>
  <si>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</si>
  <si>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</si>
  <si>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</si>
  <si>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</si>
  <si>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</si>
  <si>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</si>
  <si>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</si>
  <si>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</si>
  <si>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</si>
  <si>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</si>
  <si>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</si>
  <si>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</si>
  <si>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</si>
  <si>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</si>
  <si>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</si>
  <si>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</si>
  <si>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</si>
  <si>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</si>
  <si>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</si>
  <si>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</si>
  <si>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</si>
  <si>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</si>
  <si>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</si>
  <si>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</si>
  <si>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</si>
  <si>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</si>
  <si>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</si>
  <si>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</si>
  <si>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</si>
  <si>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</si>
  <si>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</si>
  <si>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</si>
  <si>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</si>
  <si>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</si>
  <si>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</si>
  <si>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</si>
  <si>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</si>
  <si>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</si>
  <si>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</si>
  <si>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</si>
  <si>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</si>
  <si>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</si>
  <si>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</si>
  <si>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</si>
  <si>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</si>
  <si>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</si>
  <si>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</si>
  <si>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</si>
  <si>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</si>
  <si>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</si>
  <si>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</si>
  <si>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</si>
  <si>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</si>
  <si>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</si>
  <si>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</si>
  <si>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</si>
  <si>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</si>
  <si>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</si>
  <si>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</si>
  <si>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</si>
  <si>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</si>
  <si>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</si>
  <si>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</si>
  <si>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</si>
  <si>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</si>
  <si>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</si>
  <si>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</si>
  <si>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</si>
  <si>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</si>
  <si>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</si>
  <si>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</si>
  <si>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</si>
  <si>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</si>
  <si>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</si>
  <si>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</si>
  <si>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</si>
  <si>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</si>
  <si>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</si>
  <si>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</si>
  <si>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</si>
  <si>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</si>
  <si>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</si>
  <si>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</si>
  <si>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</si>
  <si>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</si>
  <si>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</si>
  <si>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</si>
  <si>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</si>
  <si>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</si>
  <si>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</si>
  <si>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</si>
  <si>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</si>
  <si>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</si>
  <si>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</si>
  <si>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</si>
  <si>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</si>
  <si>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</si>
  <si>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</si>
  <si>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</si>
  <si>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</si>
  <si>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</si>
  <si>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</si>
  <si>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</si>
  <si>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</si>
  <si>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</si>
  <si>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</si>
  <si>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</si>
  <si>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</si>
  <si>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</si>
  <si>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</si>
  <si>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</si>
  <si>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</si>
  <si>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</si>
  <si>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</si>
  <si>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</si>
  <si>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</si>
  <si>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</si>
  <si>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</si>
  <si>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</si>
  <si>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</si>
  <si>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</si>
  <si>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</si>
  <si>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</si>
  <si>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</si>
  <si>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</si>
  <si>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</si>
  <si>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</si>
  <si>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</si>
  <si>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</si>
  <si>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</si>
  <si>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</si>
  <si>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</si>
  <si>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</si>
  <si>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</si>
  <si>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</si>
  <si>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</si>
  <si>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</si>
  <si>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</si>
  <si>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</si>
  <si>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</si>
  <si>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</si>
  <si>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</si>
  <si>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</si>
  <si>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</si>
  <si>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</si>
  <si>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</si>
  <si>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</si>
  <si>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</si>
  <si>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</si>
  <si>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</si>
  <si>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</si>
  <si>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</si>
  <si>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</si>
  <si>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</si>
  <si>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</si>
  <si>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</si>
  <si>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</si>
  <si>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</si>
  <si>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</si>
  <si>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</si>
  <si>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</si>
  <si>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</si>
  <si>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</si>
  <si>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</si>
  <si>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</si>
  <si>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</si>
  <si>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</si>
  <si>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</si>
  <si>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</si>
  <si>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</si>
  <si>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</si>
  <si>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</si>
  <si>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</si>
  <si>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</si>
  <si>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</si>
  <si>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</si>
  <si>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</si>
  <si>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</si>
  <si>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</si>
  <si>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</si>
  <si>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</si>
  <si>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</si>
  <si>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</si>
  <si>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</si>
  <si>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</si>
  <si>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</si>
  <si>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</si>
  <si>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</si>
  <si>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</si>
  <si>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</si>
  <si>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</si>
  <si>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</si>
  <si>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</si>
  <si>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</si>
  <si>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</si>
  <si>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</si>
  <si>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</si>
  <si>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</si>
  <si>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</si>
  <si>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</si>
  <si>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</si>
  <si>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</si>
  <si>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</si>
  <si>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</si>
  <si>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</si>
  <si>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</si>
  <si>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</si>
  <si>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</si>
  <si>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</si>
  <si>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</si>
  <si>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</si>
  <si>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</si>
  <si>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</si>
  <si>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</si>
  <si>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</si>
  <si>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</si>
  <si>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</si>
  <si>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</si>
  <si>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</si>
  <si>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</si>
  <si>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</si>
  <si>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</si>
  <si>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</si>
  <si>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</si>
  <si>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</si>
  <si>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</si>
  <si>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</si>
  <si>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</si>
  <si>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</si>
  <si>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</si>
  <si>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</si>
  <si>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</si>
  <si>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</si>
  <si>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</si>
  <si>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</si>
  <si>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</si>
  <si>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</si>
  <si>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</si>
  <si>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</si>
  <si>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</si>
  <si>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</si>
  <si>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</si>
  <si>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</si>
  <si>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</si>
  <si>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</si>
  <si>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</si>
  <si>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</si>
  <si>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</si>
  <si>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</si>
  <si>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</si>
  <si>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</si>
  <si>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</si>
  <si>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</si>
  <si>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</si>
  <si>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</si>
  <si>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</si>
  <si>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</si>
  <si>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</si>
  <si>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</si>
  <si>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</si>
  <si>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</si>
  <si>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</si>
  <si>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</si>
  <si>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</si>
  <si>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</si>
  <si>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</si>
  <si>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</si>
  <si>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</si>
  <si>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</si>
  <si>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</si>
  <si>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</si>
  <si>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</si>
  <si>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</si>
  <si>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</si>
  <si>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</si>
  <si>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</si>
  <si>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</si>
  <si>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</si>
  <si>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</si>
  <si>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</si>
  <si>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</si>
  <si>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</si>
  <si>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</si>
  <si>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</si>
  <si>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</si>
  <si>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</si>
  <si>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</si>
  <si>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</si>
  <si>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</si>
  <si>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</si>
  <si>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</si>
  <si>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</si>
  <si>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</si>
  <si>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</si>
  <si>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</si>
  <si>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</si>
  <si>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</si>
  <si>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</si>
  <si>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</si>
  <si>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</si>
  <si>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</si>
  <si>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</si>
  <si>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</si>
  <si>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</si>
  <si>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</si>
  <si>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</si>
  <si>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</si>
  <si>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</si>
  <si>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</si>
  <si>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</si>
  <si>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</si>
  <si>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</si>
  <si>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</si>
  <si>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</si>
  <si>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</si>
  <si>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</si>
  <si>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</si>
  <si>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</si>
  <si>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</si>
  <si>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</si>
  <si>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</si>
  <si>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</si>
  <si>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</si>
  <si>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</si>
  <si>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</si>
  <si>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</si>
  <si>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</si>
  <si>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</si>
  <si>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</si>
  <si>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</si>
  <si>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</si>
  <si>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</si>
  <si>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</si>
  <si>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</si>
  <si>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</si>
  <si>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</si>
  <si>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</si>
  <si>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</si>
  <si>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</si>
  <si>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</si>
  <si>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</si>
  <si>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</si>
  <si>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</si>
  <si>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</si>
  <si>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</si>
  <si>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</si>
  <si>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</si>
  <si>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</si>
  <si>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</si>
  <si>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</si>
  <si>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</si>
  <si>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</si>
  <si>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</si>
  <si>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</si>
  <si>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</si>
  <si>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</si>
  <si>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</si>
  <si>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</si>
  <si>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</si>
  <si>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</si>
  <si>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</si>
  <si>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</si>
  <si>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</si>
  <si>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</si>
  <si>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</si>
  <si>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</si>
  <si>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</si>
  <si>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</si>
  <si>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</si>
  <si>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</si>
  <si>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</si>
  <si>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</si>
  <si>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</si>
  <si>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</si>
  <si>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</si>
  <si>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</si>
  <si>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</si>
  <si>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</si>
  <si>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</si>
  <si>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</si>
  <si>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</si>
  <si>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</si>
  <si>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</si>
  <si>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</si>
  <si>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</si>
  <si>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</si>
  <si>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</si>
  <si>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</si>
  <si>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</si>
  <si>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</si>
  <si>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</si>
  <si>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</si>
  <si>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</si>
  <si>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</si>
  <si>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</si>
  <si>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</si>
  <si>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</si>
  <si>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</si>
  <si>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</si>
  <si>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</si>
  <si>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</si>
  <si>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</si>
  <si>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</si>
  <si>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</si>
  <si>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</si>
  <si>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</si>
  <si>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</si>
  <si>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</si>
  <si>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</si>
  <si>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</si>
  <si>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</si>
  <si>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</si>
  <si>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hfgsL b]lj vqL</t>
  </si>
  <si>
    <t>ldg/fh kf08]</t>
  </si>
  <si>
    <t>sf]xf]nk'/ d]l8sn sn]h</t>
  </si>
  <si>
    <t>e'k]Gb| jln</t>
  </si>
  <si>
    <t>c+ljsf 3tL{ du/</t>
  </si>
  <si>
    <t>कोरोना संक्रमितहरुको संख्यात्मक बिवरण  Date - 077-09-16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</si>
  <si>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</si>
  <si>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</si>
  <si>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</si>
  <si>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</si>
  <si>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</si>
  <si>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</si>
  <si>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</si>
  <si>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</si>
  <si>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</si>
  <si>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</si>
  <si>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</si>
  <si>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>ldlt M @)&amp;&amp;.)(.@)</t>
  </si>
  <si>
    <t>Date : 2077/09/21</t>
  </si>
  <si>
    <t>ldlt M @)&amp;&amp;.)(.@!</t>
  </si>
  <si>
    <t xml:space="preserve">lzl;/ a]naf;] </t>
  </si>
</sst>
</file>

<file path=xl/styles.xml><?xml version="1.0" encoding="utf-8"?>
<styleSheet xmlns="http://schemas.openxmlformats.org/spreadsheetml/2006/main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0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view="pageBreakPreview" zoomScale="14" zoomScaleSheetLayoutView="14" workbookViewId="0">
      <pane ySplit="8" topLeftCell="A237" activePane="bottomLeft" state="frozen"/>
      <selection pane="bottomLeft" activeCell="N6" sqref="N6:Q6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3801</v>
      </c>
      <c r="O6" s="387"/>
      <c r="P6" s="387"/>
      <c r="Q6" s="388"/>
    </row>
    <row r="7" spans="1:17" s="6" customFormat="1" ht="264.75" customHeight="1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59">
        <v>22755</v>
      </c>
      <c r="P229" s="159">
        <v>22755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451</v>
      </c>
      <c r="H237" s="47">
        <f>G237+F237</f>
        <v>570</v>
      </c>
      <c r="I237" s="47">
        <v>559</v>
      </c>
      <c r="J237" s="47">
        <v>2</v>
      </c>
      <c r="K237" s="47">
        <v>9</v>
      </c>
      <c r="L237" s="47">
        <v>11</v>
      </c>
      <c r="M237" s="47">
        <v>0</v>
      </c>
      <c r="N237" s="47">
        <v>0</v>
      </c>
      <c r="O237" s="159"/>
      <c r="P237" s="49">
        <v>0</v>
      </c>
      <c r="Q237" s="5">
        <f>SUM(J237:K237)</f>
        <v>11</v>
      </c>
    </row>
    <row r="238" spans="1:23" s="11" customFormat="1" ht="221.25" customHeight="1">
      <c r="A238" s="85">
        <v>10</v>
      </c>
      <c r="B238" s="329" t="s">
        <v>1259</v>
      </c>
      <c r="C238" s="330"/>
      <c r="D238" s="331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1952</v>
      </c>
      <c r="J238" s="47">
        <v>4</v>
      </c>
      <c r="K238" s="47">
        <v>15</v>
      </c>
      <c r="L238" s="47">
        <v>19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818</v>
      </c>
      <c r="G239" s="51">
        <f t="shared" si="30"/>
        <v>2404</v>
      </c>
      <c r="H239" s="51">
        <f t="shared" si="30"/>
        <v>3222</v>
      </c>
      <c r="I239" s="51">
        <f t="shared" si="30"/>
        <v>3192</v>
      </c>
      <c r="J239" s="51">
        <f t="shared" si="30"/>
        <v>6</v>
      </c>
      <c r="K239" s="51">
        <f t="shared" si="30"/>
        <v>24</v>
      </c>
      <c r="L239" s="51">
        <f t="shared" si="30"/>
        <v>30</v>
      </c>
      <c r="M239" s="51">
        <f t="shared" si="30"/>
        <v>0</v>
      </c>
      <c r="N239" s="51">
        <f t="shared" si="30"/>
        <v>0</v>
      </c>
      <c r="O239" s="51">
        <v>22755</v>
      </c>
      <c r="P239" s="51">
        <v>22755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3791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22673</v>
      </c>
      <c r="J241" s="322"/>
      <c r="K241" s="323"/>
      <c r="L241" s="58">
        <v>82</v>
      </c>
      <c r="M241" s="58">
        <v>22673</v>
      </c>
      <c r="N241" s="58">
        <v>22755</v>
      </c>
      <c r="O241" s="58">
        <v>3034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6" t="s">
        <v>1154</v>
      </c>
      <c r="B2" s="496"/>
      <c r="C2" s="496"/>
      <c r="D2" s="496"/>
      <c r="E2" s="496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4" t="s">
        <v>14</v>
      </c>
      <c r="B12" s="495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7" t="s">
        <v>1213</v>
      </c>
      <c r="B1" s="497"/>
      <c r="C1" s="497"/>
      <c r="D1" s="497"/>
      <c r="E1" s="497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8" t="s">
        <v>14</v>
      </c>
      <c r="B13" s="499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6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view="pageBreakPreview" topLeftCell="C1" zoomScale="14" zoomScaleSheetLayoutView="14" workbookViewId="0">
      <pane ySplit="10" topLeftCell="A20" activePane="bottomLeft" state="frozen"/>
      <selection pane="bottomLeft" activeCell="H22" sqref="H22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3803</v>
      </c>
      <c r="O6" s="387"/>
      <c r="P6" s="387"/>
      <c r="Q6" s="388"/>
    </row>
    <row r="7" spans="1:17" ht="69.95" customHeight="1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59">
        <v>22755</v>
      </c>
      <c r="P11" s="159">
        <v>22755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451</v>
      </c>
      <c r="H19" s="47">
        <f>G19+F19</f>
        <v>570</v>
      </c>
      <c r="I19" s="47">
        <v>559</v>
      </c>
      <c r="J19" s="47">
        <v>2</v>
      </c>
      <c r="K19" s="47">
        <v>9</v>
      </c>
      <c r="L19" s="47">
        <v>11</v>
      </c>
      <c r="M19" s="47">
        <v>0</v>
      </c>
      <c r="N19" s="47">
        <v>0</v>
      </c>
      <c r="O19" s="159"/>
      <c r="P19" s="49">
        <v>0</v>
      </c>
      <c r="Q19" s="5">
        <f>SUM(J19:K19)</f>
        <v>11</v>
      </c>
      <c r="BU19" s="2" t="s">
        <v>3169</v>
      </c>
    </row>
    <row r="20" spans="1:73" ht="196.5" customHeight="1">
      <c r="A20" s="85">
        <v>10</v>
      </c>
      <c r="B20" s="329" t="s">
        <v>1259</v>
      </c>
      <c r="C20" s="330"/>
      <c r="D20" s="331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1952</v>
      </c>
      <c r="J20" s="47">
        <v>4</v>
      </c>
      <c r="K20" s="47">
        <v>15</v>
      </c>
      <c r="L20" s="47">
        <v>19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818</v>
      </c>
      <c r="G21" s="51">
        <f t="shared" si="2"/>
        <v>2404</v>
      </c>
      <c r="H21" s="51">
        <f t="shared" si="2"/>
        <v>3222</v>
      </c>
      <c r="I21" s="51">
        <f t="shared" si="2"/>
        <v>3192</v>
      </c>
      <c r="J21" s="51">
        <f t="shared" si="2"/>
        <v>6</v>
      </c>
      <c r="K21" s="51">
        <f t="shared" si="2"/>
        <v>24</v>
      </c>
      <c r="L21" s="51">
        <f t="shared" si="2"/>
        <v>30</v>
      </c>
      <c r="M21" s="51">
        <f t="shared" si="2"/>
        <v>0</v>
      </c>
      <c r="N21" s="51">
        <f t="shared" si="2"/>
        <v>0</v>
      </c>
      <c r="O21" s="51">
        <v>22755</v>
      </c>
      <c r="P21" s="51">
        <v>22755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3791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22673</v>
      </c>
      <c r="J23" s="322"/>
      <c r="K23" s="323"/>
      <c r="L23" s="58">
        <v>82</v>
      </c>
      <c r="M23" s="58">
        <v>22673</v>
      </c>
      <c r="N23" s="58">
        <v>22755</v>
      </c>
      <c r="O23" s="58">
        <v>3034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846"/>
  <sheetViews>
    <sheetView view="pageBreakPreview" topLeftCell="A4" zoomScale="14" zoomScaleSheetLayoutView="14" workbookViewId="0">
      <selection activeCell="F34" sqref="F34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>
      <c r="A4" s="389" t="s">
        <v>22</v>
      </c>
      <c r="B4" s="389" t="s">
        <v>3260</v>
      </c>
      <c r="C4" s="442" t="s">
        <v>271</v>
      </c>
      <c r="D4" s="442"/>
      <c r="E4" s="442"/>
      <c r="F4" s="443" t="s">
        <v>276</v>
      </c>
      <c r="G4" s="443" t="s">
        <v>13</v>
      </c>
      <c r="H4" s="443" t="s">
        <v>15</v>
      </c>
      <c r="I4" s="445" t="s">
        <v>670</v>
      </c>
      <c r="J4" s="440" t="s">
        <v>779</v>
      </c>
      <c r="K4" s="440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34" s="6" customFormat="1" ht="168" customHeight="1" thickBot="1">
      <c r="A5" s="390"/>
      <c r="B5" s="390"/>
      <c r="C5" s="91" t="s">
        <v>13</v>
      </c>
      <c r="D5" s="89" t="s">
        <v>15</v>
      </c>
      <c r="E5" s="90" t="s">
        <v>14</v>
      </c>
      <c r="F5" s="444"/>
      <c r="G5" s="444"/>
      <c r="H5" s="444"/>
      <c r="I5" s="446"/>
      <c r="J5" s="441"/>
      <c r="K5" s="441"/>
      <c r="L5" s="439"/>
      <c r="M5" s="439"/>
      <c r="N5" s="439"/>
      <c r="O5" s="439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522</v>
      </c>
      <c r="E6" s="88">
        <f t="shared" ref="E6:E16" si="0">C6+D6</f>
        <v>742</v>
      </c>
      <c r="F6" s="88">
        <v>2</v>
      </c>
      <c r="G6" s="88">
        <v>1</v>
      </c>
      <c r="H6" s="88">
        <v>1</v>
      </c>
      <c r="I6" s="88">
        <v>7</v>
      </c>
      <c r="J6" s="88">
        <v>2</v>
      </c>
      <c r="K6" s="88">
        <v>0</v>
      </c>
      <c r="L6" s="88">
        <v>217</v>
      </c>
      <c r="M6" s="88">
        <v>516</v>
      </c>
      <c r="N6" s="88">
        <v>733</v>
      </c>
      <c r="O6" s="88">
        <v>3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368</v>
      </c>
      <c r="D7" s="75">
        <v>938</v>
      </c>
      <c r="E7" s="88">
        <f t="shared" si="0"/>
        <v>1306</v>
      </c>
      <c r="F7" s="88">
        <v>15</v>
      </c>
      <c r="G7" s="88">
        <v>2</v>
      </c>
      <c r="H7" s="88">
        <v>13</v>
      </c>
      <c r="I7" s="88">
        <v>8</v>
      </c>
      <c r="J7" s="88">
        <v>13</v>
      </c>
      <c r="K7" s="88">
        <v>2</v>
      </c>
      <c r="L7" s="88">
        <v>367</v>
      </c>
      <c r="M7" s="88">
        <v>916</v>
      </c>
      <c r="N7" s="88">
        <v>1283</v>
      </c>
      <c r="O7" s="88">
        <v>8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5</v>
      </c>
      <c r="G8" s="88">
        <v>1</v>
      </c>
      <c r="H8" s="88">
        <v>4</v>
      </c>
      <c r="I8" s="88">
        <v>2</v>
      </c>
      <c r="J8" s="88">
        <v>5</v>
      </c>
      <c r="K8" s="88">
        <v>0</v>
      </c>
      <c r="L8" s="88">
        <v>72</v>
      </c>
      <c r="M8" s="88">
        <v>229</v>
      </c>
      <c r="N8" s="88">
        <v>301</v>
      </c>
      <c r="O8" s="88"/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2</v>
      </c>
      <c r="G9" s="88">
        <v>0</v>
      </c>
      <c r="H9" s="88">
        <v>2</v>
      </c>
      <c r="I9" s="88">
        <v>0</v>
      </c>
      <c r="J9" s="88">
        <v>2</v>
      </c>
      <c r="K9" s="88">
        <v>0</v>
      </c>
      <c r="L9" s="88">
        <v>16</v>
      </c>
      <c r="M9" s="88">
        <v>68</v>
      </c>
      <c r="N9" s="88">
        <v>84</v>
      </c>
      <c r="O9" s="88"/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1</v>
      </c>
      <c r="G12" s="88">
        <v>0</v>
      </c>
      <c r="H12" s="88">
        <v>1</v>
      </c>
      <c r="I12" s="88">
        <v>0</v>
      </c>
      <c r="J12" s="88">
        <v>1</v>
      </c>
      <c r="K12" s="88">
        <v>0</v>
      </c>
      <c r="L12" s="88">
        <v>21</v>
      </c>
      <c r="M12" s="88">
        <v>151</v>
      </c>
      <c r="N12" s="88">
        <v>172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0" t="str">
        <f>'[1]Palika_wise '!A224:D224</f>
        <v>hDdf  :yfg</v>
      </c>
      <c r="B17" s="401"/>
      <c r="C17" s="79">
        <f t="shared" ref="C17:O17" si="1">SUM(C6:C16)</f>
        <v>793</v>
      </c>
      <c r="D17" s="79">
        <f t="shared" si="1"/>
        <v>2241</v>
      </c>
      <c r="E17" s="79">
        <f t="shared" si="1"/>
        <v>3034</v>
      </c>
      <c r="F17" s="79">
        <f t="shared" si="1"/>
        <v>30</v>
      </c>
      <c r="G17" s="79">
        <f t="shared" si="1"/>
        <v>6</v>
      </c>
      <c r="H17" s="79">
        <f t="shared" si="1"/>
        <v>24</v>
      </c>
      <c r="I17" s="79">
        <f t="shared" si="1"/>
        <v>19</v>
      </c>
      <c r="J17" s="79">
        <f t="shared" si="1"/>
        <v>28</v>
      </c>
      <c r="K17" s="79">
        <f t="shared" si="1"/>
        <v>2</v>
      </c>
      <c r="L17" s="79">
        <f t="shared" si="1"/>
        <v>786</v>
      </c>
      <c r="M17" s="79">
        <f t="shared" si="1"/>
        <v>2199</v>
      </c>
      <c r="N17" s="79">
        <f t="shared" si="1"/>
        <v>2985</v>
      </c>
      <c r="O17" s="79">
        <f t="shared" si="1"/>
        <v>11</v>
      </c>
      <c r="P17" s="73" t="e">
        <f>#REF!+#REF!+#REF!+#REF!+#REF!+#REF!+#REF!+#REF!+#REF!+P16</f>
        <v>#REF!</v>
      </c>
      <c r="Q17" s="64"/>
    </row>
    <row r="18" spans="1:17" ht="69.95" customHeight="1">
      <c r="A18" s="402" t="s">
        <v>3802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3040"/>
  <sheetViews>
    <sheetView zoomScale="96" zoomScaleNormal="96" workbookViewId="0">
      <pane ySplit="5" topLeftCell="A3033" activePane="bottomLeft" state="frozen"/>
      <selection pane="bottomLeft" activeCell="I3039" sqref="I3039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>
      <c r="A4" s="452" t="s">
        <v>277</v>
      </c>
      <c r="B4" s="457" t="s">
        <v>278</v>
      </c>
      <c r="C4" s="452" t="s">
        <v>279</v>
      </c>
      <c r="D4" s="452" t="s">
        <v>280</v>
      </c>
      <c r="E4" s="452" t="s">
        <v>281</v>
      </c>
      <c r="F4" s="447" t="s">
        <v>282</v>
      </c>
      <c r="G4" s="449" t="s">
        <v>283</v>
      </c>
      <c r="H4" s="449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52" t="s">
        <v>286</v>
      </c>
    </row>
    <row r="5" spans="1:14" ht="41.25" customHeight="1">
      <c r="A5" s="453"/>
      <c r="B5" s="451"/>
      <c r="C5" s="453"/>
      <c r="D5" s="453"/>
      <c r="E5" s="453"/>
      <c r="F5" s="448"/>
      <c r="G5" s="450"/>
      <c r="H5" s="450"/>
      <c r="I5" s="448"/>
      <c r="J5" s="448"/>
      <c r="K5" s="448"/>
      <c r="L5" s="448"/>
      <c r="M5" s="451"/>
      <c r="N5" s="453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3786</v>
      </c>
    </row>
    <row r="2988" spans="1:14" s="236" customFormat="1" ht="19.5" customHeight="1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236" customFormat="1" ht="19.5" customHeight="1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/>
      <c r="L3011" s="152">
        <v>1</v>
      </c>
      <c r="M3011" s="134" t="s">
        <v>290</v>
      </c>
      <c r="N3011" s="184"/>
    </row>
    <row r="3012" spans="1:14" s="236" customFormat="1" ht="19.5" customHeight="1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236" customFormat="1" ht="19.5" customHeight="1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236" customFormat="1" ht="19.5" customHeight="1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>
      <c r="A3030" s="106">
        <v>3025</v>
      </c>
      <c r="B3030" s="111" t="s">
        <v>3784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/>
      <c r="L3030" s="133">
        <v>1</v>
      </c>
      <c r="M3030" s="134" t="s">
        <v>290</v>
      </c>
      <c r="N3030" s="184"/>
    </row>
    <row r="3031" spans="1:14" s="170" customFormat="1" ht="19.5" customHeight="1">
      <c r="A3031" s="106">
        <v>3026</v>
      </c>
      <c r="B3031" s="111" t="s">
        <v>3785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/>
      <c r="L3031" s="133">
        <v>1</v>
      </c>
      <c r="M3031" s="134" t="s">
        <v>290</v>
      </c>
      <c r="N3031" s="184"/>
    </row>
    <row r="3032" spans="1:14" s="170" customFormat="1" ht="19.5" customHeight="1">
      <c r="A3032" s="106">
        <v>3027</v>
      </c>
      <c r="B3032" s="111" t="s">
        <v>3787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/>
      <c r="L3032" s="133">
        <v>1</v>
      </c>
      <c r="M3032" s="134" t="s">
        <v>290</v>
      </c>
      <c r="N3032" s="184"/>
    </row>
    <row r="3033" spans="1:14" s="170" customFormat="1" ht="19.5" customHeight="1">
      <c r="A3033" s="106">
        <v>3028</v>
      </c>
      <c r="B3033" s="111" t="s">
        <v>3788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/>
      <c r="L3033" s="133">
        <v>1</v>
      </c>
      <c r="M3033" s="134" t="s">
        <v>290</v>
      </c>
      <c r="N3033" s="184"/>
    </row>
    <row r="3034" spans="1:14" s="170" customFormat="1" ht="19.5" customHeight="1">
      <c r="A3034" s="106">
        <v>3029</v>
      </c>
      <c r="B3034" s="111" t="s">
        <v>3790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3797</v>
      </c>
    </row>
    <row r="3035" spans="1:14" s="170" customFormat="1" ht="19.5" customHeight="1">
      <c r="A3035" s="106">
        <v>3030</v>
      </c>
      <c r="B3035" s="111" t="s">
        <v>3792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/>
      <c r="L3035" s="133">
        <v>1</v>
      </c>
      <c r="M3035" s="134" t="s">
        <v>290</v>
      </c>
      <c r="N3035" s="184"/>
    </row>
    <row r="3036" spans="1:14" s="170" customFormat="1" ht="19.5" customHeight="1">
      <c r="A3036" s="106">
        <v>3031</v>
      </c>
      <c r="B3036" s="111" t="s">
        <v>3793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12"/>
      <c r="L3036" s="133">
        <v>1</v>
      </c>
      <c r="M3036" s="134" t="s">
        <v>290</v>
      </c>
      <c r="N3036" s="184"/>
    </row>
    <row r="3037" spans="1:14" s="236" customFormat="1" ht="19.5" customHeight="1">
      <c r="A3037" s="106">
        <v>3032</v>
      </c>
      <c r="B3037" s="117" t="s">
        <v>3794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184"/>
    </row>
    <row r="3038" spans="1:14" s="170" customFormat="1" ht="19.5" customHeight="1">
      <c r="A3038" s="106">
        <v>3033</v>
      </c>
      <c r="B3038" s="111" t="s">
        <v>3795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>
      <c r="A3039" s="106">
        <v>3034</v>
      </c>
      <c r="B3039" s="111" t="s">
        <v>3796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/>
      <c r="L3039" s="133">
        <v>1</v>
      </c>
      <c r="M3039" s="134" t="s">
        <v>290</v>
      </c>
      <c r="N3039" s="184"/>
    </row>
    <row r="3040" spans="1:14" s="170" customFormat="1" ht="19.5" customHeight="1">
      <c r="A3040" s="106"/>
      <c r="B3040" s="105"/>
      <c r="C3040" s="312"/>
      <c r="D3040" s="312"/>
      <c r="E3040" s="312"/>
      <c r="F3040" s="312"/>
      <c r="G3040" s="313"/>
      <c r="H3040" s="147">
        <f>SUBTOTAL(109,H6:H3039)</f>
        <v>3034</v>
      </c>
      <c r="I3040" s="147">
        <f>SUBTOTAL(109,I6:I3039)</f>
        <v>2</v>
      </c>
      <c r="J3040" s="147">
        <f>SUBTOTAL(109,J6:J3039)</f>
        <v>19</v>
      </c>
      <c r="K3040" s="147">
        <f>SUBTOTAL(109,K6:K3039)</f>
        <v>2985</v>
      </c>
      <c r="L3040" s="147">
        <f>SUBTOTAL(109,L6:L3039)</f>
        <v>28</v>
      </c>
      <c r="M3040" s="147"/>
      <c r="N3040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6" activePane="bottomLeft" state="frozen"/>
      <selection pane="bottomLeft" activeCell="L8" sqref="L8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>
      <c r="A3" s="177"/>
      <c r="B3" s="467" t="s">
        <v>3789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411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554</v>
      </c>
      <c r="T7" s="192">
        <f>D7+F7+H7+J7+L7+N7+P7+R7</f>
        <v>206</v>
      </c>
      <c r="U7" s="192">
        <f>S7+T7</f>
        <v>760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38</v>
      </c>
      <c r="E8" s="191">
        <v>661</v>
      </c>
      <c r="F8" s="191">
        <v>349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915</v>
      </c>
      <c r="T8" s="192">
        <f t="shared" si="0"/>
        <v>403</v>
      </c>
      <c r="U8" s="192">
        <f t="shared" ref="U8:U16" si="1">S8+T8</f>
        <v>1318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1448</v>
      </c>
      <c r="F17" s="194">
        <f t="shared" si="3"/>
        <v>656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2230</v>
      </c>
      <c r="T17" s="194">
        <f t="shared" si="3"/>
        <v>804</v>
      </c>
      <c r="U17" s="194">
        <f t="shared" si="3"/>
        <v>3034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1"/>
  <sheetViews>
    <sheetView tabSelected="1" topLeftCell="A40" workbookViewId="0">
      <selection activeCell="J49" sqref="J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4" t="s">
        <v>893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6" ht="26.25">
      <c r="B2" s="455" t="s">
        <v>894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</row>
    <row r="3" spans="1:16" ht="24.75">
      <c r="B3" s="456" t="s">
        <v>2972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>
      <c r="A48" s="261">
        <v>43</v>
      </c>
      <c r="B48" s="265" t="s">
        <v>3798</v>
      </c>
      <c r="C48" s="263" t="s">
        <v>3799</v>
      </c>
      <c r="D48" s="266">
        <v>65</v>
      </c>
      <c r="E48" s="274" t="s">
        <v>3800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>
      <c r="A49" s="261">
        <v>43</v>
      </c>
      <c r="B49" s="265" t="s">
        <v>3804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>
      <c r="A50" s="480" t="s">
        <v>14</v>
      </c>
      <c r="B50" s="481"/>
      <c r="C50" s="481"/>
      <c r="D50" s="481"/>
      <c r="E50" s="482"/>
      <c r="F50" s="266">
        <f>SUM(F5:F49)</f>
        <v>45</v>
      </c>
      <c r="G50" s="483"/>
      <c r="H50" s="484"/>
      <c r="I50" s="484"/>
      <c r="J50" s="485"/>
    </row>
    <row r="51" spans="1:10" ht="17.25">
      <c r="G51" s="273"/>
      <c r="H51" s="273"/>
    </row>
  </sheetData>
  <mergeCells count="5">
    <mergeCell ref="B1:P1"/>
    <mergeCell ref="B2:P2"/>
    <mergeCell ref="B3:P3"/>
    <mergeCell ref="A50:E50"/>
    <mergeCell ref="G50:J50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9"/>
  <sheetViews>
    <sheetView workbookViewId="0">
      <selection activeCell="L14" sqref="L14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6" t="s">
        <v>2865</v>
      </c>
      <c r="C3" s="486"/>
      <c r="D3" s="486"/>
      <c r="E3" s="486"/>
      <c r="F3" s="486"/>
      <c r="H3" s="491" t="s">
        <v>2865</v>
      </c>
      <c r="I3" s="491"/>
      <c r="J3" s="491"/>
      <c r="K3" s="491"/>
      <c r="L3" s="491"/>
    </row>
    <row r="4" spans="2:12">
      <c r="B4" s="487" t="s">
        <v>2866</v>
      </c>
      <c r="C4" s="487"/>
      <c r="D4" s="487"/>
      <c r="E4" s="487"/>
      <c r="F4" s="487"/>
      <c r="H4" s="230"/>
      <c r="I4" s="230"/>
      <c r="J4" s="230" t="s">
        <v>3301</v>
      </c>
      <c r="K4" s="230"/>
      <c r="L4" s="230"/>
    </row>
    <row r="5" spans="2:12">
      <c r="B5" s="488" t="s">
        <v>2867</v>
      </c>
      <c r="C5" s="488"/>
      <c r="D5" s="488"/>
      <c r="E5" s="488"/>
      <c r="F5" s="488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36</v>
      </c>
      <c r="H14" s="304">
        <v>8</v>
      </c>
      <c r="I14" s="304" t="s">
        <v>2860</v>
      </c>
      <c r="J14" s="304">
        <v>0</v>
      </c>
      <c r="K14" s="304">
        <v>1</v>
      </c>
      <c r="L14" s="304">
        <f t="shared" si="0"/>
        <v>1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89" t="s">
        <v>30</v>
      </c>
      <c r="C19" s="490"/>
      <c r="D19" s="257"/>
      <c r="E19" s="257"/>
      <c r="F19" s="257">
        <f>SUM(F7:F18)</f>
        <v>3034</v>
      </c>
      <c r="H19" s="492" t="s">
        <v>30</v>
      </c>
      <c r="I19" s="493"/>
      <c r="J19" s="304">
        <f>SUM(J7:J18)</f>
        <v>35</v>
      </c>
      <c r="K19" s="304">
        <f t="shared" ref="K19:L19" si="1">SUM(K7:K18)</f>
        <v>9</v>
      </c>
      <c r="L19" s="304">
        <f t="shared" si="1"/>
        <v>44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2021-01-02T06:50:38Z</cp:lastPrinted>
  <dcterms:created xsi:type="dcterms:W3CDTF">2020-03-25T07:02:21Z</dcterms:created>
  <dcterms:modified xsi:type="dcterms:W3CDTF">2021-01-05T06:46:13Z</dcterms:modified>
</cp:coreProperties>
</file>