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3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Name'!$B$4:$N$3040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H239" i="28"/>
  <c r="G239" i="28"/>
  <c r="F239" i="28"/>
  <c r="E239" i="28"/>
  <c r="H238" i="28"/>
  <c r="L238" i="28" s="1"/>
  <c r="L237" i="28"/>
  <c r="H237" i="28"/>
  <c r="L236" i="28"/>
  <c r="H236" i="28"/>
  <c r="H235" i="28"/>
  <c r="L235" i="28" s="1"/>
  <c r="H234" i="28"/>
  <c r="L234" i="28" s="1"/>
  <c r="L233" i="28"/>
  <c r="H233" i="28"/>
  <c r="L232" i="28"/>
  <c r="H232" i="28"/>
  <c r="H231" i="28"/>
  <c r="L231" i="28" s="1"/>
  <c r="H230" i="28"/>
  <c r="L230" i="28" s="1"/>
  <c r="L229" i="28"/>
  <c r="I3041" i="35"/>
  <c r="J3041" i="35"/>
  <c r="K3041" i="35"/>
  <c r="L3041" i="35"/>
  <c r="L239" i="28" l="1"/>
  <c r="Q237" i="28"/>
  <c r="I21" i="32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41" i="35" l="1"/>
  <c r="F51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<sst xmlns="http://schemas.openxmlformats.org/spreadsheetml/2006/main" count="16278" uniqueCount="3806">
  <si>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</si>
  <si>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</si>
  <si>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</si>
  <si>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</si>
  <si>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</si>
  <si>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</si>
  <si>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</si>
  <si>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</si>
  <si>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</si>
  <si>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</si>
  <si>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</si>
  <si>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</si>
  <si>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</si>
  <si>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</si>
  <si>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</si>
  <si>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</si>
  <si>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</si>
  <si>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</si>
  <si>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</si>
  <si>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</si>
  <si>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</si>
  <si>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</si>
  <si>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</si>
  <si>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</si>
  <si>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</si>
  <si>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</si>
  <si>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</si>
  <si>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</si>
  <si>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</si>
  <si>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</si>
  <si>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</si>
  <si>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</si>
  <si>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</si>
  <si>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</si>
  <si>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</si>
  <si>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</si>
  <si>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</si>
  <si>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</si>
  <si>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</si>
  <si>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</si>
  <si>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</si>
  <si>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</si>
  <si>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</si>
  <si>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</si>
  <si>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</si>
  <si>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</si>
  <si>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</si>
  <si>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</si>
  <si>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</si>
  <si>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</si>
  <si>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</si>
  <si>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</si>
  <si>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</si>
  <si>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</si>
  <si>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</si>
  <si>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</si>
  <si>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</si>
  <si>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</si>
  <si>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</si>
  <si>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</si>
  <si>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</si>
  <si>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</si>
  <si>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</si>
  <si>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</si>
  <si>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</si>
  <si>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</si>
  <si>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</si>
  <si>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</si>
  <si>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</si>
  <si>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</si>
  <si>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</si>
  <si>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</si>
  <si>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</si>
  <si>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</si>
  <si>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</si>
  <si>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</si>
  <si>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</si>
  <si>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</si>
  <si>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</si>
  <si>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</si>
  <si>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</si>
  <si>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</si>
  <si>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</si>
  <si>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</si>
  <si>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</si>
  <si>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</si>
  <si>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</si>
  <si>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</si>
  <si>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</si>
  <si>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</si>
  <si>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</si>
  <si>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</si>
  <si>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</si>
  <si>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</si>
  <si>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</si>
  <si>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</si>
  <si>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</si>
  <si>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</si>
  <si>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</si>
  <si>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</si>
  <si>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</si>
  <si>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</si>
  <si>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</si>
  <si>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</si>
  <si>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</si>
  <si>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</si>
  <si>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</si>
  <si>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</si>
  <si>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</si>
  <si>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</si>
  <si>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</si>
  <si>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</si>
  <si>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</si>
  <si>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</si>
  <si>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</si>
  <si>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</si>
  <si>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</si>
  <si>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</si>
  <si>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</si>
  <si>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</si>
  <si>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</si>
  <si>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</si>
  <si>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</si>
  <si>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</si>
  <si>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</si>
  <si>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</si>
  <si>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</si>
  <si>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</si>
  <si>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</si>
  <si>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</si>
  <si>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</si>
  <si>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</si>
  <si>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</si>
  <si>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</si>
  <si>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</si>
  <si>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</si>
  <si>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</si>
  <si>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</si>
  <si>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</si>
  <si>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</si>
  <si>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</si>
  <si>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</si>
  <si>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</si>
  <si>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</si>
  <si>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</si>
  <si>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</si>
  <si>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</si>
  <si>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</si>
  <si>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</si>
  <si>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</si>
  <si>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</si>
  <si>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</si>
  <si>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</si>
  <si>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</si>
  <si>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</si>
  <si>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</si>
  <si>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</si>
  <si>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</si>
  <si>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</si>
  <si>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</si>
  <si>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</si>
  <si>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</si>
  <si>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</si>
  <si>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</si>
  <si>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</si>
  <si>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</si>
  <si>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</si>
  <si>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</si>
  <si>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</si>
  <si>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</si>
  <si>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</si>
  <si>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</si>
  <si>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</si>
  <si>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</si>
  <si>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</si>
  <si>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</si>
  <si>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</si>
  <si>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</si>
  <si>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</si>
  <si>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</si>
  <si>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</si>
  <si>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</si>
  <si>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</si>
  <si>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</si>
  <si>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</si>
  <si>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</si>
  <si>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</si>
  <si>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</si>
  <si>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</si>
  <si>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</si>
  <si>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</si>
  <si>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</si>
  <si>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</si>
  <si>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</si>
  <si>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</si>
  <si>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</si>
  <si>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</si>
  <si>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</si>
  <si>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</si>
  <si>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</si>
  <si>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</si>
  <si>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</si>
  <si>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</si>
  <si>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</si>
  <si>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</si>
  <si>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</si>
  <si>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</si>
  <si>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</si>
  <si>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</si>
  <si>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</si>
  <si>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</si>
  <si>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</si>
  <si>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</si>
  <si>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</si>
  <si>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</si>
  <si>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</si>
  <si>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</si>
  <si>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</si>
  <si>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</si>
  <si>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</si>
  <si>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</si>
  <si>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</si>
  <si>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</si>
  <si>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</si>
  <si>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</si>
  <si>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</si>
  <si>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</si>
  <si>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</si>
  <si>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</si>
  <si>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</si>
  <si>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</si>
  <si>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</si>
  <si>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</si>
  <si>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</si>
  <si>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</si>
  <si>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</si>
  <si>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</si>
  <si>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</si>
  <si>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</si>
  <si>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</si>
  <si>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</si>
  <si>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</si>
  <si>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</si>
  <si>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</si>
  <si>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</si>
  <si>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</si>
  <si>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</si>
  <si>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</si>
  <si>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</si>
  <si>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</si>
  <si>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</si>
  <si>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</si>
  <si>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</si>
  <si>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</si>
  <si>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</si>
  <si>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</si>
  <si>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</si>
  <si>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</si>
  <si>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</si>
  <si>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</si>
  <si>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</si>
  <si>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</si>
  <si>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</si>
  <si>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</si>
  <si>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</si>
  <si>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</si>
  <si>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</si>
  <si>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</si>
  <si>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</si>
  <si>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</si>
  <si>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</si>
  <si>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</si>
  <si>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</si>
  <si>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</si>
  <si>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</si>
  <si>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</si>
  <si>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</si>
  <si>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</si>
  <si>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</si>
  <si>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</si>
  <si>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</si>
  <si>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</si>
  <si>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</si>
  <si>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</si>
  <si>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</si>
  <si>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</si>
  <si>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</si>
  <si>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</si>
  <si>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</si>
  <si>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</si>
  <si>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</si>
  <si>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</si>
  <si>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</si>
  <si>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</si>
  <si>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</si>
  <si>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</si>
  <si>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</si>
  <si>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</si>
  <si>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</si>
  <si>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</si>
  <si>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</si>
  <si>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</si>
  <si>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</si>
  <si>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</si>
  <si>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</si>
  <si>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</si>
  <si>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</si>
  <si>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</si>
  <si>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</si>
  <si>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</si>
  <si>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</si>
  <si>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</si>
  <si>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</si>
  <si>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</si>
  <si>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</si>
  <si>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</si>
  <si>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</si>
  <si>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</si>
  <si>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</si>
  <si>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</si>
  <si>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</si>
  <si>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</si>
  <si>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</si>
  <si>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</si>
  <si>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</si>
  <si>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</si>
  <si>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</si>
  <si>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</si>
  <si>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</si>
  <si>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</si>
  <si>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</si>
  <si>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</si>
  <si>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</si>
  <si>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</si>
  <si>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</si>
  <si>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</si>
  <si>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</si>
  <si>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</si>
  <si>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</si>
  <si>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</si>
  <si>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</si>
  <si>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</si>
  <si>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</si>
  <si>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</si>
  <si>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</si>
  <si>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</si>
  <si>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</si>
  <si>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</si>
  <si>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</si>
  <si>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</si>
  <si>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</si>
  <si>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</si>
  <si>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</si>
  <si>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</si>
  <si>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</si>
  <si>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</si>
  <si>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</si>
  <si>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</si>
  <si>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</si>
  <si>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</si>
  <si>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</si>
  <si>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</si>
  <si>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</si>
  <si>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</si>
  <si>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</si>
  <si>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</si>
  <si>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</si>
  <si>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</si>
  <si>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</si>
  <si>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</si>
  <si>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</si>
  <si>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</si>
  <si>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</si>
  <si>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</si>
  <si>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</si>
  <si>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</si>
  <si>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</si>
  <si>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</si>
  <si>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</si>
  <si>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</si>
  <si>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</si>
  <si>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</si>
  <si>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</si>
  <si>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</si>
  <si>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</si>
  <si>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</si>
  <si>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</si>
  <si>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</si>
  <si>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</si>
  <si>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</si>
  <si>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</si>
  <si>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</si>
  <si>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</si>
  <si>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</si>
  <si>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</si>
  <si>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</si>
  <si>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</si>
  <si>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</si>
  <si>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</si>
  <si>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</si>
  <si>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</si>
  <si>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</si>
  <si>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</si>
  <si>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</si>
  <si>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</si>
  <si>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</si>
  <si>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</si>
  <si>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</si>
  <si>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</si>
  <si>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</si>
  <si>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</si>
  <si>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</si>
  <si>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</si>
  <si>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</si>
  <si>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</si>
  <si>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</si>
  <si>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</si>
  <si>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</si>
  <si>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</si>
  <si>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</si>
  <si>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</si>
  <si>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</si>
  <si>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</si>
  <si>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</si>
  <si>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</si>
  <si>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</si>
  <si>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</si>
  <si>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</si>
  <si>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</si>
  <si>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</si>
  <si>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</si>
  <si>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</si>
  <si>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</si>
  <si>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</si>
  <si>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</si>
  <si>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</si>
  <si>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</si>
  <si>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</si>
  <si>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</si>
  <si>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</si>
  <si>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</si>
  <si>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</si>
  <si>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</si>
  <si>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</si>
  <si>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</si>
  <si>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</si>
  <si>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</si>
  <si>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</si>
  <si>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</si>
  <si>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</si>
  <si>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</si>
  <si>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</si>
  <si>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</si>
  <si>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</si>
  <si>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</si>
  <si>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</si>
  <si>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</si>
  <si>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</si>
  <si>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</si>
  <si>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</si>
  <si>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</si>
  <si>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</si>
  <si>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</si>
  <si>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</si>
  <si>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</si>
  <si>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</si>
  <si>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</si>
  <si>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</si>
  <si>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</si>
  <si>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</si>
  <si>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</si>
  <si>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</si>
  <si>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</si>
  <si>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</si>
  <si>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</si>
  <si>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</si>
  <si>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</si>
  <si>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</si>
  <si>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</si>
  <si>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</si>
  <si>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</si>
  <si>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</si>
  <si>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</si>
  <si>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</si>
  <si>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</si>
  <si>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</si>
  <si>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</si>
  <si>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</si>
  <si>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</si>
  <si>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</si>
  <si>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</si>
  <si>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</si>
  <si>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</si>
  <si>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</si>
  <si>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</si>
  <si>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</si>
  <si>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</si>
  <si>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</si>
  <si>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</si>
  <si>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</si>
  <si>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</si>
  <si>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</si>
  <si>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</si>
  <si>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</si>
  <si>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</si>
  <si>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</si>
  <si>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</si>
  <si>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</si>
  <si>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</si>
  <si>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</si>
  <si>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</si>
  <si>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</si>
  <si>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</si>
  <si>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</si>
  <si>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</si>
  <si>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</si>
  <si>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</si>
  <si>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</si>
  <si>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</si>
  <si>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</si>
  <si>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</si>
  <si>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</si>
  <si>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</si>
  <si>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</si>
  <si>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</si>
  <si>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</si>
  <si>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</si>
  <si>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</si>
  <si>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</si>
  <si>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</si>
  <si>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</si>
  <si>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</si>
  <si>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</si>
  <si>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</si>
  <si>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</si>
  <si>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</si>
  <si>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</si>
  <si>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</si>
  <si>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</si>
  <si>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</si>
  <si>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</si>
  <si>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</si>
  <si>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</si>
  <si>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</si>
  <si>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</si>
  <si>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</si>
  <si>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</si>
  <si>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</si>
  <si>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</si>
  <si>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</si>
  <si>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</si>
  <si>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</si>
  <si>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</si>
  <si>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</si>
  <si>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</si>
  <si>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</si>
  <si>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</si>
  <si>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</si>
  <si>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</si>
  <si>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</si>
  <si>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</si>
  <si>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</si>
  <si>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</si>
  <si>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</si>
  <si>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</si>
  <si>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</si>
  <si>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</si>
  <si>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</si>
  <si>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</si>
  <si>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</si>
  <si>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</si>
  <si>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</si>
  <si>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</si>
  <si>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</si>
  <si>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</si>
  <si>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</si>
  <si>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</si>
  <si>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</si>
  <si>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</si>
  <si>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</si>
  <si>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</si>
  <si>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</si>
  <si>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</si>
  <si>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</si>
  <si>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</si>
  <si>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</si>
  <si>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</si>
  <si>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</si>
  <si>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</si>
  <si>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</si>
  <si>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</si>
  <si>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</si>
  <si>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</si>
  <si>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</si>
  <si>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</si>
  <si>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</si>
  <si>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</si>
  <si>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</si>
  <si>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</si>
  <si>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</si>
  <si>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</si>
  <si>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</si>
  <si>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</si>
  <si>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</si>
  <si>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</si>
  <si>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</si>
  <si>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</si>
  <si>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</si>
  <si>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</si>
  <si>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</si>
  <si>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</si>
  <si>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</si>
  <si>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</si>
  <si>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</si>
  <si>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</si>
  <si>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</si>
  <si>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</si>
  <si>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</si>
  <si>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</si>
  <si>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</si>
  <si>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</si>
  <si>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</si>
  <si>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</si>
  <si>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</si>
  <si>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</si>
  <si>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</si>
  <si>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</si>
  <si>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</si>
  <si>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</si>
  <si>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</si>
  <si>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</si>
  <si>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</si>
  <si>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</si>
  <si>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</si>
  <si>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</si>
  <si>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</si>
  <si>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</si>
  <si>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</si>
  <si>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</si>
  <si>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</si>
  <si>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</si>
  <si>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</si>
  <si>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</si>
  <si>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</si>
  <si>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</si>
  <si>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</si>
  <si>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</si>
  <si>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</si>
  <si>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</si>
  <si>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</si>
  <si>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</si>
  <si>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</si>
  <si>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</si>
  <si>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</si>
  <si>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</si>
  <si>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</si>
  <si>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</si>
  <si>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</si>
  <si>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</si>
  <si>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</si>
  <si>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</si>
  <si>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</si>
  <si>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</si>
  <si>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</si>
  <si>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</si>
  <si>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</si>
  <si>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</si>
  <si>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</si>
  <si>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</si>
  <si>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</si>
  <si>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</si>
  <si>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</si>
  <si>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</si>
  <si>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</si>
  <si>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</si>
  <si>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</si>
  <si>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</si>
  <si>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</si>
  <si>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</si>
  <si>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</si>
  <si>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</si>
  <si>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</si>
  <si>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</si>
  <si>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</si>
  <si>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</si>
  <si>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</si>
  <si>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</si>
  <si>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</si>
  <si>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</si>
  <si>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</si>
  <si>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</si>
  <si>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</si>
  <si>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</si>
  <si>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</si>
  <si>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</si>
  <si>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</si>
  <si>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</si>
  <si>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</si>
  <si>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</si>
  <si>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</si>
  <si>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</si>
  <si>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</si>
  <si>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</si>
  <si>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</si>
  <si>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</si>
  <si>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</si>
  <si>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</si>
  <si>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</si>
  <si>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</si>
  <si>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</si>
  <si>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</si>
  <si>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</si>
  <si>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</si>
  <si>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</si>
  <si>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</si>
  <si>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</si>
  <si>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</si>
  <si>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</si>
  <si>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</si>
  <si>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</si>
  <si>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</si>
  <si>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</si>
  <si>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</si>
  <si>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</si>
  <si>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</si>
  <si>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</si>
  <si>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</si>
  <si>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</si>
  <si>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</si>
  <si>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</si>
  <si>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</si>
  <si>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</si>
  <si>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</si>
  <si>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</si>
  <si>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</si>
  <si>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</si>
  <si>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</si>
  <si>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</si>
  <si>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</si>
  <si>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</si>
  <si>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</si>
  <si>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</si>
  <si>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</si>
  <si>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</si>
  <si>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</si>
  <si>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</si>
  <si>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</si>
  <si>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</si>
  <si>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</si>
  <si>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</si>
  <si>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</si>
  <si>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</si>
  <si>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</si>
  <si>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</si>
  <si>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</si>
  <si>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</si>
  <si>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</si>
  <si>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</si>
  <si>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</si>
  <si>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</si>
  <si>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</si>
  <si>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</si>
  <si>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</si>
  <si>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</si>
  <si>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</si>
  <si>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</si>
  <si>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</si>
  <si>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</si>
  <si>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</si>
  <si>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</si>
  <si>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</si>
  <si>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</si>
  <si>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</si>
  <si>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</si>
  <si>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</si>
  <si>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</si>
  <si>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</si>
  <si>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</si>
  <si>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</si>
  <si>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</si>
  <si>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</si>
  <si>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</si>
  <si>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</si>
  <si>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</si>
  <si>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</si>
  <si>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</si>
  <si>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</si>
  <si>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</si>
  <si>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</si>
  <si>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</si>
  <si>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</si>
  <si>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</si>
  <si>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</si>
  <si>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</si>
  <si>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</si>
  <si>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</si>
  <si>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</si>
  <si>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</si>
  <si>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</si>
  <si>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</si>
  <si>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</si>
  <si>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</si>
  <si>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</si>
  <si>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</si>
  <si>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</si>
  <si>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</si>
  <si>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</si>
  <si>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</si>
  <si>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</si>
  <si>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</si>
  <si>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</si>
  <si>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</si>
  <si>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</si>
  <si>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</si>
  <si>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</si>
  <si>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</si>
  <si>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</si>
  <si>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</si>
  <si>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</si>
  <si>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</si>
  <si>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</si>
  <si>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</si>
  <si>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</si>
  <si>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</si>
  <si>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</si>
  <si>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</si>
  <si>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</si>
  <si>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</si>
  <si>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</si>
  <si>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</si>
  <si>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</si>
  <si>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</si>
  <si>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</si>
  <si>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</si>
  <si>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</si>
  <si>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</si>
  <si>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</si>
  <si>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</si>
  <si>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</si>
  <si>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</si>
  <si>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</si>
  <si>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</si>
  <si>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</si>
  <si>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</si>
  <si>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</si>
  <si>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</si>
  <si>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</si>
  <si>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</si>
  <si>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</si>
  <si>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</si>
  <si>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</si>
  <si>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</si>
  <si>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</si>
  <si>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</si>
  <si>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</si>
  <si>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</si>
  <si>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</si>
  <si>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</si>
  <si>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</si>
  <si>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</si>
  <si>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</si>
  <si>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</si>
  <si>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</si>
  <si>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</si>
  <si>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</si>
  <si>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</si>
  <si>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</si>
  <si>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</si>
  <si>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</si>
  <si>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</si>
  <si>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</si>
  <si>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</si>
  <si>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</si>
  <si>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</si>
  <si>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</si>
  <si>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</si>
  <si>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</si>
  <si>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</si>
  <si>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</si>
  <si>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</si>
  <si>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</si>
  <si>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</si>
  <si>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</si>
  <si>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</si>
  <si>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</si>
  <si>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</si>
  <si>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</si>
  <si>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</si>
  <si>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</si>
  <si>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</si>
  <si>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</si>
  <si>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</si>
  <si>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</si>
  <si>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</si>
  <si>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</si>
  <si>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</si>
  <si>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</si>
  <si>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</si>
  <si>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</si>
  <si>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</si>
  <si>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</si>
  <si>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</si>
  <si>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</si>
  <si>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</si>
  <si>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</si>
  <si>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</si>
  <si>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</si>
  <si>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</si>
  <si>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</si>
  <si>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</si>
  <si>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</si>
  <si>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</si>
  <si>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</si>
  <si>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</si>
  <si>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</si>
  <si>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</si>
  <si>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</si>
  <si>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</si>
  <si>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</si>
  <si>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</si>
  <si>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</si>
  <si>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</si>
  <si>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</si>
  <si>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</si>
  <si>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</si>
  <si>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</si>
  <si>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</si>
  <si>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</si>
  <si>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</si>
  <si>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</si>
  <si>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</si>
  <si>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</si>
  <si>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</si>
  <si>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</si>
  <si>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</si>
  <si>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</si>
  <si>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</si>
  <si>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</si>
  <si>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</si>
  <si>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</si>
  <si>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</si>
  <si>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</si>
  <si>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</si>
  <si>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</si>
  <si>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</si>
  <si>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</si>
  <si>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</si>
  <si>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</si>
  <si>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</si>
  <si>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</si>
  <si>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</si>
  <si>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</si>
  <si>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</si>
  <si>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</si>
  <si>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</si>
  <si>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</si>
  <si>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</si>
  <si>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</si>
  <si>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</si>
  <si>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</si>
  <si>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</si>
  <si>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</si>
  <si>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</si>
  <si>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</si>
  <si>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</si>
  <si>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</si>
  <si>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</si>
  <si>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</si>
  <si>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</si>
  <si>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</si>
  <si>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</si>
  <si>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</si>
  <si>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</si>
  <si>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</si>
  <si>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</si>
  <si>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</si>
  <si>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</si>
  <si>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</si>
  <si>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</si>
  <si>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</si>
  <si>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</si>
  <si>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</si>
  <si>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</si>
  <si>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</si>
  <si>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</si>
  <si>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</si>
  <si>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</si>
  <si>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</si>
  <si>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</si>
  <si>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</si>
  <si>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</si>
  <si>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</si>
  <si>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</si>
  <si>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</si>
  <si>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</si>
  <si>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</si>
  <si>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</si>
  <si>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</si>
  <si>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</si>
  <si>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</si>
  <si>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</si>
  <si>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</si>
  <si>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</si>
  <si>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</si>
  <si>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</si>
  <si>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</si>
  <si>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</si>
  <si>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</si>
  <si>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</si>
  <si>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</si>
  <si>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</si>
  <si>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</si>
  <si>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</si>
  <si>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</si>
  <si>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</si>
  <si>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</si>
  <si>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</si>
  <si>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</si>
  <si>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</si>
  <si>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</si>
  <si>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</si>
  <si>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</si>
  <si>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</si>
  <si>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</si>
  <si>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</si>
  <si>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</si>
  <si>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</si>
  <si>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</si>
  <si>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</si>
  <si>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</si>
  <si>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</si>
  <si>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</si>
  <si>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</si>
  <si>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</si>
  <si>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</si>
  <si>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</si>
  <si>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</si>
  <si>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</si>
  <si>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</si>
  <si>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</si>
  <si>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</si>
  <si>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</si>
  <si>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</si>
  <si>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</si>
  <si>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</si>
  <si>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</si>
  <si>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</si>
  <si>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</si>
  <si>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</si>
  <si>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</si>
  <si>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</si>
  <si>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</si>
  <si>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</si>
  <si>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</si>
  <si>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</si>
  <si>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</si>
  <si>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</si>
  <si>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</si>
  <si>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</si>
  <si>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</si>
  <si>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</si>
  <si>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</si>
  <si>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</si>
  <si>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</si>
  <si>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</si>
  <si>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</si>
  <si>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</si>
  <si>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</si>
  <si>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</si>
  <si>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</si>
  <si>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</si>
  <si>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</si>
  <si>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</si>
  <si>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</si>
  <si>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</si>
  <si>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</si>
  <si>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</si>
  <si>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</si>
  <si>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</si>
  <si>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</si>
  <si>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</si>
  <si>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</si>
  <si>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</si>
  <si>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</si>
  <si>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</si>
  <si>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</si>
  <si>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</si>
  <si>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</si>
  <si>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</si>
  <si>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</si>
  <si>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</si>
  <si>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</si>
  <si>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</si>
  <si>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</si>
  <si>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</si>
  <si>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</si>
  <si>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</si>
  <si>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</si>
  <si>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</si>
  <si>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</si>
  <si>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</si>
  <si>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</si>
  <si>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</si>
  <si>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</si>
  <si>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</si>
  <si>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</si>
  <si>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</si>
  <si>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</si>
  <si>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</si>
  <si>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</si>
  <si>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</si>
  <si>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</si>
  <si>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</si>
  <si>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</si>
  <si>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</si>
  <si>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</si>
  <si>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</si>
  <si>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</si>
  <si>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</si>
  <si>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</si>
  <si>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</si>
  <si>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</si>
  <si>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</si>
  <si>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</si>
  <si>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</si>
  <si>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</si>
  <si>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</si>
  <si>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</si>
  <si>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</si>
  <si>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</si>
  <si>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</si>
  <si>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</si>
  <si>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</si>
  <si>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</si>
  <si>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</si>
  <si>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</si>
  <si>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</si>
  <si>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</si>
  <si>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</si>
  <si>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</si>
  <si>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</si>
  <si>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</si>
  <si>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</si>
  <si>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</si>
  <si>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</si>
  <si>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</si>
  <si>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</si>
  <si>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</si>
  <si>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</si>
  <si>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</si>
  <si>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</si>
  <si>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</si>
  <si>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</si>
  <si>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</si>
  <si>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</si>
  <si>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</si>
  <si>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</si>
  <si>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</si>
  <si>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</si>
  <si>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</si>
  <si>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</si>
  <si>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</si>
  <si>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</si>
  <si>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</si>
  <si>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</si>
  <si>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</si>
  <si>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</si>
  <si>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</si>
  <si>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</si>
  <si>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</si>
  <si>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</si>
  <si>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</si>
  <si>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</si>
  <si>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</si>
  <si>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</si>
  <si>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</si>
  <si>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</si>
  <si>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</si>
  <si>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</si>
  <si>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</si>
  <si>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</si>
  <si>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</si>
  <si>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</si>
  <si>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</si>
  <si>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</si>
  <si>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</si>
  <si>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</si>
  <si>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</si>
  <si>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</si>
  <si>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</si>
  <si>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</si>
  <si>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</si>
  <si>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</si>
  <si>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</si>
  <si>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</si>
  <si>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</si>
  <si>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</si>
  <si>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</si>
  <si>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</si>
  <si>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</si>
  <si>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</si>
  <si>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</si>
  <si>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</si>
  <si>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</si>
  <si>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</si>
  <si>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</si>
  <si>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</si>
  <si>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</si>
  <si>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</si>
  <si>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</si>
  <si>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</si>
  <si>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</si>
  <si>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</si>
  <si>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</si>
  <si>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</si>
  <si>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</si>
  <si>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</si>
  <si>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</si>
  <si>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</si>
  <si>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</si>
  <si>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</si>
  <si>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</si>
  <si>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</si>
  <si>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</si>
  <si>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</si>
  <si>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</si>
  <si>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</si>
  <si>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</si>
  <si>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</si>
  <si>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</si>
  <si>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</si>
  <si>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</si>
  <si>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</si>
  <si>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</si>
  <si>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</si>
  <si>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</si>
  <si>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</si>
  <si>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</si>
  <si>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</si>
  <si>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</si>
  <si>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</si>
  <si>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</si>
  <si>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</si>
  <si>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</si>
  <si>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</si>
  <si>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</si>
  <si>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</si>
  <si>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</si>
  <si>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</si>
  <si>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</si>
  <si>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</si>
  <si>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</si>
  <si>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</si>
  <si>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</si>
  <si>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</si>
  <si>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</si>
  <si>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</si>
  <si>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</si>
  <si>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</si>
  <si>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</si>
  <si>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</si>
  <si>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</si>
  <si>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</si>
  <si>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</si>
  <si>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</si>
  <si>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</si>
  <si>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</si>
  <si>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</si>
  <si>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</si>
  <si>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</si>
  <si>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</si>
  <si>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</si>
  <si>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</si>
  <si>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</si>
  <si>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</si>
  <si>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</si>
  <si>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</si>
  <si>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</si>
  <si>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</si>
  <si>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</si>
  <si>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</si>
  <si>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</si>
  <si>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</si>
  <si>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</si>
  <si>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</si>
  <si>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</si>
  <si>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</si>
  <si>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</si>
  <si>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</si>
  <si>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</si>
  <si>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</si>
  <si>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</si>
  <si>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</si>
  <si>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</si>
  <si>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</si>
  <si>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</si>
  <si>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</si>
  <si>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</si>
  <si>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</si>
  <si>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</si>
  <si>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</si>
  <si>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</si>
  <si>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</si>
  <si>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</si>
  <si>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</si>
  <si>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</si>
  <si>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</si>
  <si>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</si>
  <si>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</si>
  <si>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</si>
  <si>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</si>
  <si>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</si>
  <si>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</si>
  <si>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</si>
  <si>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</si>
  <si>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</si>
  <si>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</si>
  <si>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</si>
  <si>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</si>
  <si>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</si>
  <si>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</si>
  <si>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</si>
  <si>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</si>
  <si>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</si>
  <si>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</si>
  <si>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</si>
  <si>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</si>
  <si>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</si>
  <si>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</si>
  <si>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</si>
  <si>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</si>
  <si>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</si>
  <si>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</si>
  <si>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</si>
  <si>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</si>
  <si>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</si>
  <si>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</si>
  <si>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</si>
  <si>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</si>
  <si>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</si>
  <si>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</si>
  <si>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</si>
  <si>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</si>
  <si>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</si>
  <si>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</si>
  <si>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</si>
  <si>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</si>
  <si>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</si>
  <si>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</si>
  <si>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</si>
  <si>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</si>
  <si>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</si>
  <si>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</si>
  <si>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</si>
  <si>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</si>
  <si>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</si>
  <si>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</si>
  <si>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</si>
  <si>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</si>
  <si>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</si>
  <si>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</si>
  <si>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</si>
  <si>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</si>
  <si>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</si>
  <si>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</si>
  <si>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</si>
  <si>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</si>
  <si>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</si>
  <si>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</si>
  <si>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</si>
  <si>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</si>
  <si>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</si>
  <si>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</si>
  <si>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</si>
  <si>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</si>
  <si>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</si>
  <si>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</si>
  <si>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</si>
  <si>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</si>
  <si>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</si>
  <si>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</si>
  <si>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</si>
  <si>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</si>
  <si>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</si>
  <si>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</si>
  <si>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</si>
  <si>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</si>
  <si>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</si>
  <si>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</si>
  <si>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</si>
  <si>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</si>
  <si>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</si>
  <si>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</si>
  <si>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</si>
  <si>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</si>
  <si>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</si>
  <si>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</si>
  <si>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</si>
  <si>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</si>
  <si>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</si>
  <si>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</si>
  <si>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</si>
  <si>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</si>
  <si>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</si>
  <si>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</si>
  <si>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</si>
  <si>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</si>
  <si>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</si>
  <si>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</si>
  <si>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</si>
  <si>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</si>
  <si>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</si>
  <si>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</si>
  <si>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</si>
  <si>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</si>
  <si>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</si>
  <si>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</si>
  <si>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</si>
  <si>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</si>
  <si>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</si>
  <si>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</si>
  <si>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</si>
  <si>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</si>
  <si>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</si>
  <si>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</si>
  <si>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</si>
  <si>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</si>
  <si>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</si>
  <si>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</si>
  <si>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</si>
  <si>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</si>
  <si>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</si>
  <si>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</si>
  <si>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</si>
  <si>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</si>
  <si>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</si>
  <si>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</si>
  <si>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</si>
  <si>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</si>
  <si>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</si>
  <si>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</si>
  <si>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</si>
  <si>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</si>
  <si>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</si>
  <si>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</si>
  <si>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</si>
  <si>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</si>
  <si>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</si>
  <si>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</si>
  <si>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</si>
  <si>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</si>
  <si>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</si>
  <si>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</si>
  <si>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</si>
  <si>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</si>
  <si>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</si>
  <si>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</si>
  <si>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</si>
  <si>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</si>
  <si>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</si>
  <si>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</si>
  <si>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</si>
  <si>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</si>
  <si>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</si>
  <si>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</si>
  <si>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</si>
  <si>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</si>
  <si>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</si>
  <si>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</si>
  <si>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</si>
  <si>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</si>
  <si>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</si>
  <si>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</si>
  <si>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</si>
  <si>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</si>
  <si>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</si>
  <si>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</si>
  <si>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</si>
  <si>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</si>
  <si>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</si>
  <si>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</si>
  <si>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</si>
  <si>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</si>
  <si>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</si>
  <si>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</si>
  <si>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</si>
  <si>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</si>
  <si>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</si>
  <si>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</si>
  <si>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</si>
  <si>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</si>
  <si>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</si>
  <si>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</si>
  <si>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</si>
  <si>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</si>
  <si>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</si>
  <si>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</si>
  <si>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</si>
  <si>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</si>
  <si>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</si>
  <si>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</si>
  <si>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</si>
  <si>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</si>
  <si>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</si>
  <si>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</si>
  <si>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</si>
  <si>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</si>
  <si>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</si>
  <si>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</si>
  <si>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</si>
  <si>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</si>
  <si>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</si>
  <si>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</si>
  <si>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</si>
  <si>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</si>
  <si>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</si>
  <si>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</si>
  <si>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</si>
  <si>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</si>
  <si>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</si>
  <si>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</si>
  <si>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</si>
  <si>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</si>
  <si>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</si>
  <si>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</si>
  <si>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</si>
  <si>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</si>
  <si>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</si>
  <si>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</si>
  <si>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</si>
  <si>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</si>
  <si>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</si>
  <si>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</si>
  <si>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</si>
  <si>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</si>
  <si>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</si>
  <si>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</si>
  <si>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</si>
  <si>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</si>
  <si>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</si>
  <si>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</si>
  <si>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</si>
  <si>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</si>
  <si>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</si>
  <si>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</si>
  <si>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</si>
  <si>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</si>
  <si>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</si>
  <si>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</si>
  <si>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</si>
  <si>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</si>
  <si>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</si>
  <si>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</si>
  <si>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</si>
  <si>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</si>
  <si>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</si>
  <si>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</si>
  <si>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</si>
  <si>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</si>
  <si>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</si>
  <si>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</si>
  <si>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</si>
  <si>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</si>
  <si>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</si>
  <si>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</si>
  <si>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</si>
  <si>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</si>
  <si>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</si>
  <si>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</si>
  <si>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</si>
  <si>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</si>
  <si>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</si>
  <si>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</si>
  <si>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</si>
  <si>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</si>
  <si>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</si>
  <si>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</si>
  <si>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</si>
  <si>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</si>
  <si>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</si>
  <si>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</si>
  <si>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</si>
  <si>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</si>
  <si>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</si>
  <si>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</si>
  <si>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</si>
  <si>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</si>
  <si>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</si>
  <si>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</si>
  <si>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</si>
  <si>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</si>
  <si>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</si>
  <si>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</si>
  <si>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</si>
  <si>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</si>
  <si>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</si>
  <si>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</si>
  <si>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</si>
  <si>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</si>
  <si>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</si>
  <si>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</si>
  <si>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</si>
  <si>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</si>
  <si>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</si>
  <si>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</si>
  <si>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</si>
  <si>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</si>
  <si>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</si>
  <si>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</si>
  <si>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</si>
  <si>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</si>
  <si>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</si>
  <si>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</si>
  <si>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</si>
  <si>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</si>
  <si>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</si>
  <si>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</si>
  <si>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</si>
  <si>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</si>
  <si>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</si>
  <si>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</si>
  <si>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</si>
  <si>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</si>
  <si>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</si>
  <si>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</si>
  <si>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</si>
  <si>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</si>
  <si>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</si>
  <si>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</si>
  <si>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</si>
  <si>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</si>
  <si>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</si>
  <si>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</si>
  <si>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</si>
  <si>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</si>
  <si>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</si>
  <si>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</si>
  <si>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</si>
  <si>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</si>
  <si>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</si>
  <si>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</si>
  <si>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</si>
  <si>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</si>
  <si>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</si>
  <si>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</si>
  <si>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</si>
  <si>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</si>
  <si>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</si>
  <si>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</si>
  <si>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</si>
  <si>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</si>
  <si>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</si>
  <si>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</si>
  <si>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</si>
  <si>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</si>
  <si>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</si>
  <si>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</si>
  <si>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</si>
  <si>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</si>
  <si>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</si>
  <si>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</si>
  <si>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</si>
  <si>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</si>
  <si>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</si>
  <si>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</si>
  <si>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</si>
  <si>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</si>
  <si>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</si>
  <si>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</si>
  <si>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</si>
  <si>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</si>
  <si>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</si>
  <si>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</si>
  <si>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</si>
  <si>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</si>
  <si>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</si>
  <si>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</si>
  <si>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</si>
  <si>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</si>
  <si>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</si>
  <si>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</si>
  <si>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</si>
  <si>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</si>
  <si>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</si>
  <si>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</si>
  <si>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</si>
  <si>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</si>
  <si>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</si>
  <si>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</si>
  <si>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</si>
  <si>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</si>
  <si>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</si>
  <si>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</si>
  <si>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</si>
  <si>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</si>
  <si>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</si>
  <si>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</si>
  <si>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</si>
  <si>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</si>
  <si>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</si>
  <si>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</si>
  <si>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</si>
  <si>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</si>
  <si>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</si>
  <si>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</si>
  <si>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</si>
  <si>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</si>
  <si>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</si>
  <si>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</si>
  <si>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</si>
  <si>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</si>
  <si>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</si>
  <si>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</si>
  <si>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</si>
  <si>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</si>
  <si>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</si>
  <si>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</si>
  <si>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</si>
  <si>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</si>
  <si>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</si>
  <si>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</si>
  <si>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</si>
  <si>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</si>
  <si>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</si>
  <si>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</si>
  <si>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</si>
  <si>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</si>
  <si>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</si>
  <si>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</si>
  <si>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</si>
  <si>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</si>
  <si>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</si>
  <si>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</si>
  <si>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</si>
  <si>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</si>
  <si>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</si>
  <si>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</si>
  <si>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</si>
  <si>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</si>
  <si>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</si>
  <si>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</si>
  <si>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</si>
  <si>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</si>
  <si>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</si>
  <si>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</si>
  <si>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</si>
  <si>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</si>
  <si>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</si>
  <si>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</si>
  <si>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</si>
  <si>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</si>
  <si>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</si>
  <si>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</si>
  <si>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</si>
  <si>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</si>
  <si>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</si>
  <si>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</si>
  <si>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</si>
  <si>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</si>
  <si>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</si>
  <si>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</si>
  <si>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</si>
  <si>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</si>
  <si>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</si>
  <si>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</si>
  <si>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</si>
  <si>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</si>
  <si>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</si>
  <si>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</si>
  <si>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</si>
  <si>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</si>
  <si>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</si>
  <si>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</si>
  <si>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</si>
  <si>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</si>
  <si>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</si>
  <si>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</si>
  <si>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</si>
  <si>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</si>
  <si>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</si>
  <si>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</si>
  <si>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</si>
  <si>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</si>
  <si>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</si>
  <si>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</si>
  <si>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</si>
  <si>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</si>
  <si>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</si>
  <si>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</si>
  <si>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</si>
  <si>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</si>
  <si>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</si>
  <si>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</si>
  <si>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</si>
  <si>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</si>
  <si>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</si>
  <si>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</si>
  <si>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</si>
  <si>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</si>
  <si>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</si>
  <si>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</si>
  <si>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</si>
  <si>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</si>
  <si>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</si>
  <si>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</si>
  <si>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</si>
  <si>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</si>
  <si>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</si>
  <si>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</si>
  <si>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</si>
  <si>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</si>
  <si>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</si>
  <si>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</si>
  <si>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</si>
  <si>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</si>
  <si>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</si>
  <si>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</si>
  <si>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</si>
  <si>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</si>
  <si>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</si>
  <si>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</si>
  <si>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</si>
  <si>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</si>
  <si>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</si>
  <si>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</si>
  <si>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</si>
  <si>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</si>
  <si>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</si>
  <si>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</si>
  <si>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</si>
  <si>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</si>
  <si>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</si>
  <si>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</si>
  <si>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</si>
  <si>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</si>
  <si>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</si>
  <si>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</si>
  <si>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</si>
  <si>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</si>
  <si>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</si>
  <si>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</si>
  <si>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</si>
  <si>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</si>
  <si>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</si>
  <si>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</si>
  <si>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</si>
  <si>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</si>
  <si>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</si>
  <si>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</si>
  <si>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</si>
  <si>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</si>
  <si>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</si>
  <si>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</si>
  <si>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</si>
  <si>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</si>
  <si>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</si>
  <si>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</si>
  <si>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</si>
  <si>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</si>
  <si>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</si>
  <si>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</si>
  <si>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</si>
  <si>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</si>
  <si>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</si>
  <si>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</si>
  <si>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</si>
  <si>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</si>
  <si>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</si>
  <si>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</si>
  <si>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</si>
  <si>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</si>
  <si>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</si>
  <si>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</si>
  <si>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</si>
  <si>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</si>
  <si>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</si>
  <si>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</si>
  <si>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</si>
  <si>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</si>
  <si>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</si>
  <si>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</si>
  <si>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</si>
  <si>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</si>
  <si>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</si>
  <si>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</si>
  <si>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</si>
  <si>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</si>
  <si>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</si>
  <si>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</si>
  <si>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</si>
  <si>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</si>
  <si>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</si>
  <si>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</si>
  <si>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</si>
  <si>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</si>
  <si>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</si>
  <si>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</si>
  <si>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</si>
  <si>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</si>
  <si>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</si>
  <si>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</si>
  <si>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</si>
  <si>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</si>
  <si>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</si>
  <si>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</si>
  <si>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</si>
  <si>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</si>
  <si>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</si>
  <si>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</si>
  <si>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</si>
  <si>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</si>
  <si>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</si>
  <si>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</si>
  <si>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</si>
  <si>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</si>
  <si>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</si>
  <si>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</si>
  <si>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</si>
  <si>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</si>
  <si>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</si>
  <si>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</si>
  <si>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</si>
  <si>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</si>
  <si>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</si>
  <si>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</si>
  <si>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</si>
  <si>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</si>
  <si>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</si>
  <si>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</si>
  <si>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</si>
  <si>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</si>
  <si>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</si>
  <si>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</si>
  <si>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</si>
  <si>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</si>
  <si>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</si>
  <si>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</si>
  <si>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</si>
  <si>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</si>
  <si>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</si>
  <si>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</si>
  <si>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</si>
  <si>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</si>
  <si>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</si>
  <si>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</si>
  <si>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</si>
  <si>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</si>
  <si>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</si>
  <si>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</si>
  <si>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</si>
  <si>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</si>
  <si>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</si>
  <si>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</si>
  <si>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</si>
  <si>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</si>
  <si>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</si>
  <si>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</si>
  <si>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</si>
  <si>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</si>
  <si>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</si>
  <si>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</si>
  <si>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</si>
  <si>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</si>
  <si>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</si>
  <si>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</si>
  <si>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</si>
  <si>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</si>
  <si>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</si>
  <si>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</si>
  <si>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</si>
  <si>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</si>
  <si>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</si>
  <si>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</si>
  <si>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</si>
  <si>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</si>
  <si>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</si>
  <si>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</si>
  <si>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</si>
  <si>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</si>
  <si>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</si>
  <si>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</si>
  <si>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</si>
  <si>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</si>
  <si>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</si>
  <si>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</si>
  <si>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</si>
  <si>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</si>
  <si>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</si>
  <si>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</si>
  <si>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</si>
  <si>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</si>
  <si>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</si>
  <si>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</si>
  <si>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</si>
  <si>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</si>
  <si>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</si>
  <si>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</si>
  <si>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</si>
  <si>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</si>
  <si>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</si>
  <si>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</si>
  <si>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</si>
  <si>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</si>
  <si>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</si>
  <si>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</si>
  <si>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</si>
  <si>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</si>
  <si>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</si>
  <si>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</si>
  <si>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</si>
  <si>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</si>
  <si>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</si>
  <si>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</si>
  <si>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</si>
  <si>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</si>
  <si>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</si>
  <si>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</si>
  <si>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</si>
  <si>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</si>
  <si>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</si>
  <si>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</si>
  <si>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</si>
  <si>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</si>
  <si>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</si>
  <si>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</si>
  <si>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</si>
  <si>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</si>
  <si>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</si>
  <si>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</si>
  <si>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</si>
  <si>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</si>
  <si>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</si>
  <si>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</si>
  <si>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</si>
  <si>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</si>
  <si>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</si>
  <si>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</si>
  <si>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</si>
  <si>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</si>
  <si>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</si>
  <si>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</si>
  <si>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</si>
  <si>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</si>
  <si>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</si>
  <si>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</si>
  <si>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</si>
  <si>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</si>
  <si>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</si>
  <si>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</si>
  <si>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</si>
  <si>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</si>
  <si>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</si>
  <si>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</si>
  <si>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</si>
  <si>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</si>
  <si>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</si>
  <si>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</si>
  <si>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</si>
  <si>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</si>
  <si>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</si>
  <si>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</si>
  <si>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</si>
  <si>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</si>
  <si>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</si>
  <si>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</si>
  <si>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</si>
  <si>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</si>
  <si>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</si>
  <si>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</si>
  <si>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</si>
  <si>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</si>
  <si>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</si>
  <si>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</si>
  <si>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</si>
  <si>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</si>
  <si>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</si>
  <si>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</si>
  <si>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</si>
  <si>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</si>
  <si>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</si>
  <si>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</si>
  <si>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</si>
  <si>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</si>
  <si>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</si>
  <si>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</si>
  <si>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</si>
  <si>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</si>
  <si>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</si>
  <si>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</si>
  <si>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</si>
  <si>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</si>
  <si>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</si>
  <si>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</si>
  <si>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</si>
  <si>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</si>
  <si>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</si>
  <si>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</si>
  <si>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</si>
  <si>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</si>
  <si>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</si>
  <si>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</si>
  <si>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</si>
  <si>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</si>
  <si>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</si>
  <si>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</si>
  <si>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</si>
  <si>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</si>
  <si>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</si>
  <si>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</si>
  <si>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</si>
  <si>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</si>
  <si>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</si>
  <si>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</si>
  <si>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</si>
  <si>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</si>
  <si>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</si>
  <si>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</si>
  <si>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</si>
  <si>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</si>
  <si>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</si>
  <si>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</si>
  <si>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</si>
  <si>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</si>
  <si>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</si>
  <si>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</si>
  <si>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</si>
  <si>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</si>
  <si>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</si>
  <si>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</si>
  <si>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</si>
  <si>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</si>
  <si>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</si>
  <si>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</si>
  <si>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</si>
  <si>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</si>
  <si>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</si>
  <si>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</si>
  <si>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</si>
  <si>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</si>
  <si>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</si>
  <si>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</si>
  <si>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</si>
  <si>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</si>
  <si>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</si>
  <si>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</si>
  <si>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</si>
  <si>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</si>
  <si>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</si>
  <si>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</si>
  <si>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</si>
  <si>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</si>
  <si>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</si>
  <si>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</si>
  <si>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</si>
  <si>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</si>
  <si>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</si>
  <si>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</si>
  <si>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</si>
  <si>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</si>
  <si>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</si>
  <si>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</si>
  <si>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</si>
  <si>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</si>
  <si>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</si>
  <si>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</si>
  <si>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</si>
  <si>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</si>
  <si>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</si>
  <si>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</si>
  <si>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</si>
  <si>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</si>
  <si>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</si>
  <si>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</si>
  <si>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</si>
  <si>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</si>
  <si>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</si>
  <si>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</si>
  <si>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</si>
  <si>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</si>
  <si>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</si>
  <si>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</si>
  <si>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</si>
  <si>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</si>
  <si>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</si>
  <si>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</si>
  <si>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</si>
  <si>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</si>
  <si>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</si>
  <si>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</si>
  <si>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</si>
  <si>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</si>
  <si>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</si>
  <si>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</si>
  <si>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</si>
  <si>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</si>
  <si>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</si>
  <si>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</si>
  <si>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</si>
  <si>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</si>
  <si>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</si>
  <si>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</si>
  <si>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</si>
  <si>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</si>
  <si>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</si>
  <si>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</si>
  <si>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</si>
  <si>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</si>
  <si>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</si>
  <si>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</si>
  <si>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</si>
  <si>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</si>
  <si>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</si>
  <si>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</si>
  <si>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</si>
  <si>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</si>
  <si>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</si>
  <si>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</si>
  <si>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</si>
  <si>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</si>
  <si>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</si>
  <si>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</si>
  <si>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</si>
  <si>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</si>
  <si>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</si>
  <si>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</si>
  <si>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</si>
  <si>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</si>
  <si>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</si>
  <si>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</si>
  <si>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</si>
  <si>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</si>
  <si>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</si>
  <si>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</si>
  <si>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</si>
  <si>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</si>
  <si>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</si>
  <si>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</si>
  <si>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</si>
  <si>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</si>
  <si>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</si>
  <si>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</si>
  <si>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</si>
  <si>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</si>
  <si>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</si>
  <si>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</si>
  <si>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</si>
  <si>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</si>
  <si>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</si>
  <si>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</si>
  <si>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</si>
  <si>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</si>
  <si>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</si>
  <si>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</si>
  <si>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</si>
  <si>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</si>
  <si>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</si>
  <si>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</si>
  <si>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</si>
  <si>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</si>
  <si>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</si>
  <si>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</si>
  <si>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</si>
  <si>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</si>
  <si>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</si>
  <si>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</si>
  <si>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</si>
  <si>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</si>
  <si>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</si>
  <si>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</si>
  <si>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</si>
  <si>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</si>
  <si>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</si>
  <si>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</si>
  <si>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</si>
  <si>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</si>
  <si>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</si>
  <si>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</si>
  <si>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</si>
  <si>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</si>
  <si>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</si>
  <si>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</si>
  <si>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</si>
  <si>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</si>
  <si>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</si>
  <si>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</si>
  <si>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</si>
  <si>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</si>
  <si>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</si>
  <si>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</si>
  <si>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</si>
  <si>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</si>
  <si>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</si>
  <si>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</si>
  <si>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</si>
  <si>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</si>
  <si>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</si>
  <si>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</si>
  <si>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</si>
  <si>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</si>
  <si>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</si>
  <si>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</si>
  <si>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</si>
  <si>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</si>
  <si>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</si>
  <si>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</si>
  <si>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</si>
  <si>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</si>
  <si>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</si>
  <si>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</si>
  <si>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</si>
  <si>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</si>
  <si>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</si>
  <si>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</si>
  <si>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</si>
  <si>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</si>
  <si>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</si>
  <si>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</si>
  <si>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</si>
  <si>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</si>
  <si>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</si>
  <si>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</si>
  <si>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</si>
  <si>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</si>
  <si>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</si>
  <si>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</si>
  <si>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</si>
  <si>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</si>
  <si>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</si>
  <si>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</si>
  <si>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</si>
  <si>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</si>
  <si>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</si>
  <si>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</si>
  <si>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</si>
  <si>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</si>
  <si>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</si>
  <si>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</si>
  <si>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</si>
  <si>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</si>
  <si>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</si>
  <si>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</si>
  <si>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</si>
  <si>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</si>
  <si>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</si>
  <si>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</si>
  <si>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</si>
  <si>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</si>
  <si>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</si>
  <si>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</si>
  <si>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</si>
  <si>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</si>
  <si>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</si>
  <si>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</si>
  <si>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</si>
  <si>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</si>
  <si>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</si>
  <si>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</si>
  <si>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</si>
  <si>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</si>
  <si>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</si>
  <si>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</si>
  <si>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</si>
  <si>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</si>
  <si>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</si>
  <si>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</si>
  <si>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</si>
  <si>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</si>
  <si>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</si>
  <si>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</si>
  <si>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</si>
  <si>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</si>
  <si>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</si>
  <si>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</si>
  <si>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</si>
  <si>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</si>
  <si>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</si>
  <si>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</si>
  <si>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</si>
  <si>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</si>
  <si>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</si>
  <si>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</si>
  <si>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</si>
  <si>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</si>
  <si>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</si>
  <si>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</si>
  <si>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</si>
  <si>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</si>
  <si>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</si>
  <si>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</si>
  <si>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</si>
  <si>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</si>
  <si>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</si>
  <si>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</si>
  <si>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</si>
  <si>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</si>
  <si>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</si>
  <si>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</si>
  <si>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</si>
  <si>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</si>
  <si>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</si>
  <si>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</si>
  <si>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</si>
  <si>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</si>
  <si>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</si>
  <si>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</si>
  <si>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</si>
  <si>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</si>
  <si>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</si>
  <si>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</si>
  <si>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</si>
  <si>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</si>
  <si>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</si>
  <si>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</si>
  <si>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</si>
  <si>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</si>
  <si>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</si>
  <si>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</si>
  <si>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</si>
  <si>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</si>
  <si>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</si>
  <si>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</si>
  <si>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</si>
  <si>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</si>
  <si>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</si>
  <si>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</si>
  <si>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</si>
  <si>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</si>
  <si>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</si>
  <si>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</si>
  <si>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</si>
  <si>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</si>
  <si>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</si>
  <si>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</si>
  <si>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</si>
  <si>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</si>
  <si>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</si>
  <si>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</si>
  <si>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</si>
  <si>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</si>
  <si>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</si>
  <si>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</si>
  <si>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</si>
  <si>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</si>
  <si>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</si>
  <si>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</si>
  <si>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</si>
  <si>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</si>
  <si>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</si>
  <si>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</si>
  <si>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</si>
  <si>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</si>
  <si>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</si>
  <si>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</si>
  <si>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</si>
  <si>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</si>
  <si>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</si>
  <si>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</si>
  <si>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</si>
  <si>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</si>
  <si>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</si>
  <si>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</si>
  <si>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</si>
  <si>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</si>
  <si>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</si>
  <si>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</si>
  <si>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</si>
  <si>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</si>
  <si>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</si>
  <si>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</si>
  <si>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</si>
  <si>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</si>
  <si>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</si>
  <si>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</si>
  <si>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</si>
  <si>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</si>
  <si>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</si>
  <si>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</si>
  <si>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</si>
  <si>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</si>
  <si>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</si>
  <si>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</si>
  <si>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</si>
  <si>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</si>
  <si>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</si>
  <si>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</si>
  <si>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</si>
  <si>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</si>
  <si>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</si>
  <si>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</si>
  <si>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</si>
  <si>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</si>
  <si>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</si>
  <si>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</si>
  <si>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</si>
  <si>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</si>
  <si>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</si>
  <si>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</si>
  <si>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</si>
  <si>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</si>
  <si>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</si>
  <si>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</si>
  <si>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</si>
  <si>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</si>
  <si>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</si>
  <si>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</si>
  <si>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</si>
  <si>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</si>
  <si>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</si>
  <si>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</si>
  <si>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</si>
  <si>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</si>
  <si>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</si>
  <si>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</si>
  <si>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</si>
  <si>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</si>
  <si>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</si>
  <si>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</si>
  <si>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</si>
  <si>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</si>
  <si>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</si>
  <si>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</si>
  <si>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</si>
  <si>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</si>
  <si>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</si>
  <si>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</si>
  <si>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</si>
  <si>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</si>
  <si>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</si>
  <si>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</si>
  <si>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</si>
  <si>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</si>
  <si>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</si>
  <si>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</si>
  <si>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</si>
  <si>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</si>
  <si>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</si>
  <si>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</si>
  <si>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</si>
  <si>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</si>
  <si>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</si>
  <si>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</si>
  <si>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</si>
  <si>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</si>
  <si>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</si>
  <si>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</si>
  <si>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</si>
  <si>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</si>
  <si>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</si>
  <si>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</si>
  <si>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</si>
  <si>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</si>
  <si>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</si>
  <si>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</si>
  <si>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</si>
  <si>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</si>
  <si>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</si>
  <si>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</si>
  <si>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</si>
  <si>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</si>
  <si>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</si>
  <si>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</si>
  <si>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</si>
  <si>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</si>
  <si>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</si>
  <si>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</si>
  <si>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</si>
  <si>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</si>
  <si>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</si>
  <si>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</si>
  <si>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</si>
  <si>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</si>
  <si>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</si>
  <si>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</si>
  <si>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</si>
  <si>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</si>
  <si>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</si>
  <si>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</si>
  <si>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</si>
  <si>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</si>
  <si>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</si>
  <si>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</si>
  <si>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</si>
  <si>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</si>
  <si>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</si>
  <si>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</si>
  <si>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</si>
  <si>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</si>
  <si>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</si>
  <si>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</si>
  <si>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</si>
  <si>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</si>
  <si>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</si>
  <si>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</si>
  <si>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</si>
  <si>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</si>
  <si>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</si>
  <si>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</si>
  <si>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</si>
  <si>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</si>
  <si>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</si>
  <si>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</si>
  <si>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</si>
  <si>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</si>
  <si>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</si>
  <si>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</si>
  <si>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</si>
  <si>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</si>
  <si>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</si>
  <si>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</si>
  <si>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</si>
  <si>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</si>
  <si>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</si>
  <si>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</si>
  <si>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</si>
  <si>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</si>
  <si>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</si>
  <si>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</si>
  <si>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</si>
  <si>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</si>
  <si>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</si>
  <si>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</si>
  <si>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</si>
  <si>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</si>
  <si>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</si>
  <si>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</si>
  <si>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</si>
  <si>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</si>
  <si>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</si>
  <si>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</si>
  <si>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</si>
  <si>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</si>
  <si>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</si>
  <si>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</si>
  <si>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</si>
  <si>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</si>
  <si>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</si>
  <si>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</si>
  <si>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</si>
  <si>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</si>
  <si>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</si>
  <si>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</si>
  <si>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</si>
  <si>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</si>
  <si>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</si>
  <si>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</si>
  <si>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</si>
  <si>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</si>
  <si>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</si>
  <si>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</si>
  <si>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</si>
  <si>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</si>
  <si>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</si>
  <si>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</si>
  <si>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</si>
  <si>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</si>
  <si>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</si>
  <si>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</si>
  <si>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</si>
  <si>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</si>
  <si>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</si>
  <si>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</si>
  <si>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</si>
  <si>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</si>
  <si>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</si>
  <si>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</si>
  <si>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</si>
  <si>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</si>
  <si>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</si>
  <si>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</si>
  <si>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</si>
  <si>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</si>
  <si>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</si>
  <si>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</si>
  <si>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</si>
  <si>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</si>
  <si>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</si>
  <si>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</si>
  <si>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</si>
  <si>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</si>
  <si>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</si>
  <si>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</si>
  <si>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</si>
  <si>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</si>
  <si>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</si>
  <si>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</si>
  <si>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</si>
  <si>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</si>
  <si>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</si>
  <si>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</si>
  <si>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</si>
  <si>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</si>
  <si>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</si>
  <si>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</si>
  <si>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</si>
  <si>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</si>
  <si>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</si>
  <si>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</si>
  <si>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</si>
  <si>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</si>
  <si>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</si>
  <si>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</si>
  <si>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</si>
  <si>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</si>
  <si>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</si>
  <si>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</si>
  <si>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</si>
  <si>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</si>
  <si>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</si>
  <si>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</si>
  <si>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</si>
  <si>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</si>
  <si>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</si>
  <si>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</si>
  <si>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</si>
  <si>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</si>
  <si>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</si>
  <si>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</si>
  <si>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</si>
  <si>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</si>
  <si>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</si>
  <si>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</si>
  <si>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</si>
  <si>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</si>
  <si>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</si>
  <si>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</si>
  <si>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</si>
  <si>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</si>
  <si>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</si>
  <si>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</si>
  <si>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</si>
  <si>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</si>
  <si>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</si>
  <si>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</si>
  <si>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</si>
  <si>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</si>
  <si>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</si>
  <si>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</si>
  <si>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</si>
  <si>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</si>
  <si>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</si>
  <si>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</si>
  <si>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</si>
  <si>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</si>
  <si>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</si>
  <si>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</si>
  <si>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</si>
  <si>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</si>
  <si>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</si>
  <si>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</si>
  <si>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</si>
  <si>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</si>
  <si>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</si>
  <si>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</si>
  <si>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</si>
  <si>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</si>
  <si>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</si>
  <si>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</si>
  <si>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</si>
  <si>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</si>
  <si>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</si>
  <si>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</si>
  <si>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</si>
  <si>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</si>
  <si>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</si>
  <si>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</si>
  <si>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</si>
  <si>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</si>
  <si>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</si>
  <si>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</si>
  <si>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</si>
  <si>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</si>
  <si>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</si>
  <si>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</si>
  <si>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</si>
  <si>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</si>
  <si>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</si>
  <si>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</si>
  <si>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</si>
  <si>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</si>
  <si>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</si>
  <si>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</si>
  <si>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</si>
  <si>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</si>
  <si>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</si>
  <si>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</si>
  <si>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</si>
  <si>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</si>
  <si>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</si>
  <si>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</si>
  <si>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</si>
  <si>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</si>
  <si>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</si>
  <si>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</si>
  <si>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</si>
  <si>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</si>
  <si>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</si>
  <si>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</si>
  <si>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</si>
  <si>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</si>
  <si>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</si>
  <si>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</si>
  <si>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</si>
  <si>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</si>
  <si>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</si>
  <si>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</si>
  <si>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</si>
  <si>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</si>
  <si>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</si>
  <si>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</si>
  <si>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</si>
  <si>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</si>
  <si>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</si>
  <si>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</si>
  <si>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</si>
  <si>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</si>
  <si>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</si>
  <si>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</si>
  <si>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</si>
  <si>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</si>
  <si>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</si>
  <si>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</si>
  <si>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</si>
  <si>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</si>
  <si>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</si>
  <si>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</si>
  <si>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</si>
  <si>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</si>
  <si>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</si>
  <si>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</si>
  <si>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</si>
  <si>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</si>
  <si>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</si>
  <si>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</si>
  <si>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</si>
  <si>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</si>
  <si>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</si>
  <si>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</si>
  <si>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</si>
  <si>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</si>
  <si>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</si>
  <si>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</si>
  <si>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</si>
  <si>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</si>
  <si>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</si>
  <si>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</si>
  <si>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</si>
  <si>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</si>
  <si>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</si>
  <si>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</si>
  <si>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</si>
  <si>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</si>
  <si>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</si>
  <si>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</si>
  <si>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</si>
  <si>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</si>
  <si>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</si>
  <si>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</si>
  <si>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</si>
  <si>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</si>
  <si>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</si>
  <si>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</si>
  <si>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</si>
  <si>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</si>
  <si>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</si>
  <si>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</si>
  <si>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</si>
  <si>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</si>
  <si>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</si>
  <si>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</si>
  <si>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</si>
  <si>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</si>
  <si>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</si>
  <si>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</si>
  <si>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</si>
  <si>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</si>
  <si>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</si>
  <si>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</si>
  <si>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</si>
  <si>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</si>
  <si>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</si>
  <si>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</si>
  <si>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</si>
  <si>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</si>
  <si>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</si>
  <si>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</si>
  <si>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</si>
  <si>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</si>
  <si>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</si>
  <si>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</si>
  <si>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</si>
  <si>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</si>
  <si>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</si>
  <si>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</si>
  <si>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</si>
  <si>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</si>
  <si>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</si>
  <si>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</si>
  <si>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</si>
  <si>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</si>
  <si>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</si>
  <si>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</si>
  <si>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</si>
  <si>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</si>
  <si>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</si>
  <si>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</si>
  <si>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</si>
  <si>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</si>
  <si>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</si>
  <si>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</si>
  <si>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</si>
  <si>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</si>
  <si>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</si>
  <si>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</si>
  <si>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</si>
  <si>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</si>
  <si>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</si>
  <si>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</si>
  <si>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</si>
  <si>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</si>
  <si>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</si>
  <si>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</si>
  <si>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</si>
  <si>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</si>
  <si>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</si>
  <si>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</si>
  <si>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</si>
  <si>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</si>
  <si>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</si>
  <si>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</si>
  <si>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</si>
  <si>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</si>
  <si>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</si>
  <si>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</si>
  <si>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</si>
  <si>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</si>
  <si>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</si>
  <si>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</si>
  <si>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</si>
  <si>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</si>
  <si>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</si>
  <si>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</si>
  <si>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</si>
  <si>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</si>
  <si>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</si>
  <si>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</si>
  <si>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</si>
  <si>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</si>
  <si>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</si>
  <si>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</si>
  <si>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</si>
  <si>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</si>
  <si>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</si>
  <si>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</si>
  <si>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</si>
  <si>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</si>
  <si>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</si>
  <si>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</si>
  <si>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</si>
  <si>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</si>
  <si>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</si>
  <si>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</si>
  <si>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</si>
  <si>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</si>
  <si>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</si>
  <si>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</si>
  <si>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</si>
  <si>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</si>
  <si>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</si>
  <si>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</si>
  <si>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</si>
  <si>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</si>
  <si>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</si>
  <si>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</si>
  <si>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</si>
  <si>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</si>
  <si>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</si>
  <si>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</si>
  <si>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</si>
  <si>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</si>
  <si>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</si>
  <si>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</si>
  <si>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</si>
  <si>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</si>
  <si>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</si>
  <si>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</si>
  <si>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</si>
  <si>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</si>
  <si>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</si>
  <si>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</si>
  <si>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</si>
  <si>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</si>
  <si>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</si>
  <si>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</si>
  <si>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</si>
  <si>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</si>
  <si>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</si>
  <si>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</si>
  <si>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</si>
  <si>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</si>
  <si>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</si>
  <si>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</si>
  <si>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</si>
  <si>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</si>
  <si>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</si>
  <si>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</si>
  <si>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</si>
  <si>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</si>
  <si>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</si>
  <si>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</si>
  <si>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</si>
  <si>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</si>
  <si>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</si>
  <si>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</si>
  <si>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</si>
  <si>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</si>
  <si>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</si>
  <si>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</si>
  <si>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</si>
  <si>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</si>
  <si>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</si>
  <si>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</si>
  <si>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</si>
  <si>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</si>
  <si>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</si>
  <si>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</si>
  <si>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</si>
  <si>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</si>
  <si>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</si>
  <si>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</si>
  <si>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</si>
  <si>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</si>
  <si>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</si>
  <si>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</si>
  <si>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</si>
  <si>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</si>
  <si>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</si>
  <si>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</si>
  <si>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</si>
  <si>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</si>
  <si>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</si>
  <si>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</si>
  <si>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</si>
  <si>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</si>
  <si>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</si>
  <si>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</si>
  <si>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</si>
  <si>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</si>
  <si>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</si>
  <si>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</si>
  <si>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</si>
  <si>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</si>
  <si>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</si>
  <si>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</si>
  <si>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</si>
  <si>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</si>
  <si>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</si>
  <si>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</si>
  <si>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</si>
  <si>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</si>
  <si>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</si>
  <si>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</si>
  <si>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</si>
  <si>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</si>
  <si>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</si>
  <si>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</si>
  <si>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</si>
  <si>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</si>
  <si>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</si>
  <si>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</si>
  <si>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</si>
  <si>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</si>
  <si>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</si>
  <si>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</si>
  <si>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</si>
  <si>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</si>
  <si>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</si>
  <si>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</si>
  <si>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</si>
  <si>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</si>
  <si>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</si>
  <si>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</si>
  <si>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</si>
  <si>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</si>
  <si>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</si>
  <si>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</si>
  <si>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</si>
  <si>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</si>
  <si>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</si>
  <si>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</si>
  <si>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</si>
  <si>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</si>
  <si>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</si>
  <si>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</si>
  <si>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</si>
  <si>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</si>
  <si>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</si>
  <si>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</si>
  <si>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</si>
  <si>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</si>
  <si>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</si>
  <si>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</si>
  <si>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</si>
  <si>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</si>
  <si>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</si>
  <si>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</si>
  <si>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</si>
  <si>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</si>
  <si>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</si>
  <si>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</si>
  <si>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</si>
  <si>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</si>
  <si>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</si>
  <si>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</si>
  <si>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</si>
  <si>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</si>
  <si>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</si>
  <si>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</si>
  <si>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</si>
  <si>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</si>
  <si>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</si>
  <si>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</si>
  <si>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</si>
  <si>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</si>
  <si>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</si>
  <si>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</si>
  <si>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</si>
  <si>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</si>
  <si>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</si>
  <si>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</si>
  <si>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</si>
  <si>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</si>
  <si>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</si>
  <si>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</si>
  <si>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</si>
  <si>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</si>
  <si>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</si>
  <si>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</si>
  <si>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</si>
  <si>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</si>
  <si>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</si>
  <si>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</si>
  <si>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</si>
  <si>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</si>
  <si>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</si>
  <si>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</si>
  <si>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</si>
  <si>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</si>
  <si>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</si>
  <si>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</si>
  <si>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</si>
  <si>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</si>
  <si>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</si>
  <si>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</si>
  <si>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</si>
  <si>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</si>
  <si>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</si>
  <si>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</si>
  <si>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</si>
  <si>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</si>
  <si>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</si>
  <si>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</si>
  <si>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</si>
  <si>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</si>
  <si>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</si>
  <si>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</si>
  <si>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</si>
  <si>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</si>
  <si>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</si>
  <si>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</si>
  <si>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</si>
  <si>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</si>
  <si>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</si>
  <si>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</si>
  <si>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</si>
  <si>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</si>
  <si>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</si>
  <si>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</si>
  <si>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</si>
  <si>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</si>
  <si>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</si>
  <si>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</si>
  <si>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</si>
  <si>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</si>
  <si>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</si>
  <si>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</si>
  <si>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</si>
  <si>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</si>
  <si>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</si>
  <si>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</si>
  <si>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</si>
  <si>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</si>
  <si>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</si>
  <si>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</si>
  <si>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</si>
  <si>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</si>
  <si>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</si>
  <si>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</si>
  <si>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</si>
  <si>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</si>
  <si>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</si>
  <si>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</si>
  <si>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</si>
  <si>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</si>
  <si>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</si>
  <si>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</si>
  <si>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</si>
  <si>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</si>
  <si>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</si>
  <si>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</si>
  <si>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</si>
  <si>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</si>
  <si>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</si>
  <si>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</si>
  <si>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</si>
  <si>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</si>
  <si>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</si>
  <si>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</si>
  <si>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</si>
  <si>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</si>
  <si>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</si>
  <si>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</si>
  <si>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</si>
  <si>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</si>
  <si>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</si>
  <si>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</si>
  <si>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</si>
  <si>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</si>
  <si>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</si>
  <si>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</si>
  <si>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</si>
  <si>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</si>
  <si>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</si>
  <si>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</si>
  <si>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</si>
  <si>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</si>
  <si>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</si>
  <si>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</si>
  <si>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</si>
  <si>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</si>
  <si>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</si>
  <si>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</si>
  <si>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</si>
  <si>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</si>
  <si>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</si>
  <si>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</si>
  <si>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</si>
  <si>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</si>
  <si>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</si>
  <si>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</si>
  <si>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</si>
  <si>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</si>
  <si>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</si>
  <si>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</si>
  <si>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</si>
  <si>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</si>
  <si>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</si>
  <si>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</si>
  <si>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</si>
  <si>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</si>
  <si>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</si>
  <si>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</si>
  <si>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</si>
  <si>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</si>
  <si>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</si>
  <si>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</si>
  <si>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</si>
  <si>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</si>
  <si>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</si>
  <si>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</si>
  <si>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</si>
  <si>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</si>
  <si>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</si>
  <si>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</si>
  <si>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</si>
  <si>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</si>
  <si>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</si>
  <si>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</si>
  <si>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</si>
  <si>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</si>
  <si>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</si>
  <si>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</si>
  <si>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</si>
  <si>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</si>
  <si>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</si>
  <si>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</si>
  <si>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</si>
  <si>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</si>
  <si>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</si>
  <si>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</si>
  <si>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</si>
  <si>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</si>
  <si>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</si>
  <si>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</si>
  <si>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</si>
  <si>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</si>
  <si>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</si>
  <si>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</si>
  <si>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</si>
  <si>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</si>
  <si>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</si>
  <si>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</si>
  <si>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</si>
  <si>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</si>
  <si>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</si>
  <si>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</si>
  <si>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</si>
  <si>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</si>
  <si>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</si>
  <si>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</si>
  <si>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</si>
  <si>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</si>
  <si>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</si>
  <si>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</si>
  <si>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</si>
  <si>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</si>
  <si>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</si>
  <si>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</si>
  <si>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</si>
  <si>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</si>
  <si>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</si>
  <si>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</si>
  <si>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</si>
  <si>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</si>
  <si>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</si>
  <si>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</si>
  <si>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</si>
  <si>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</si>
  <si>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</si>
  <si>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</si>
  <si>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</si>
  <si>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</si>
  <si>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</si>
  <si>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</si>
  <si>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</si>
  <si>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</si>
  <si>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</si>
  <si>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</si>
  <si>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</si>
  <si>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</si>
  <si>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</si>
  <si>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</si>
  <si>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</si>
  <si>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</si>
  <si>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</si>
  <si>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</si>
  <si>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</si>
  <si>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</si>
  <si>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</si>
  <si>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</si>
  <si>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</si>
  <si>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</si>
  <si>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</si>
  <si>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</si>
  <si>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</si>
  <si>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</si>
  <si>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</si>
  <si>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</si>
  <si>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</si>
  <si>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</si>
  <si>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</si>
  <si>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</si>
  <si>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</si>
  <si>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</si>
  <si>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</si>
  <si>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</si>
  <si>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</si>
  <si>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</si>
  <si>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</si>
  <si>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</si>
  <si>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</si>
  <si>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</si>
  <si>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</si>
  <si>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</si>
  <si>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</si>
  <si>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</si>
  <si>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</si>
  <si>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</si>
  <si>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</si>
  <si>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</si>
  <si>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</si>
  <si>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</si>
  <si>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</si>
  <si>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</si>
  <si>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</si>
  <si>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</si>
  <si>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</si>
  <si>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</si>
  <si>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</si>
  <si>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</si>
  <si>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</si>
  <si>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</si>
  <si>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</si>
  <si>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</si>
  <si>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</si>
  <si>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</si>
  <si>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</si>
  <si>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</si>
  <si>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</si>
  <si>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</si>
  <si>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</si>
  <si>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</si>
  <si>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</si>
  <si>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</si>
  <si>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</si>
  <si>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</si>
  <si>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</si>
  <si>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</si>
  <si>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</si>
  <si>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</si>
  <si>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</si>
  <si>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</si>
  <si>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</si>
  <si>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</si>
  <si>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</si>
  <si>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</si>
  <si>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</si>
  <si>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</si>
  <si>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</si>
  <si>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</si>
  <si>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</si>
  <si>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</si>
  <si>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</si>
  <si>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</si>
  <si>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</si>
  <si>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</si>
  <si>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</si>
  <si>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</si>
  <si>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</si>
  <si>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</si>
  <si>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</si>
  <si>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</si>
  <si>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</si>
  <si>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</si>
  <si>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</si>
  <si>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</si>
  <si>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</si>
  <si>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</si>
  <si>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</si>
  <si>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</si>
  <si>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</si>
  <si>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</si>
  <si>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</si>
  <si>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</si>
  <si>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</si>
  <si>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</si>
  <si>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</si>
  <si>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</si>
  <si>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</si>
  <si>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</si>
  <si>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</si>
  <si>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</si>
  <si>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</si>
  <si>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</si>
  <si>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</si>
  <si>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</si>
  <si>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</si>
  <si>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</si>
  <si>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</si>
  <si>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</si>
  <si>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</si>
  <si>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</si>
  <si>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</si>
  <si>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</si>
  <si>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</si>
  <si>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</si>
  <si>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</si>
  <si>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</si>
  <si>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</si>
  <si>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</si>
  <si>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</si>
  <si>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</si>
  <si>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</si>
  <si>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</si>
  <si>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</si>
  <si>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</si>
  <si>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</si>
  <si>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</si>
  <si>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</si>
  <si>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</si>
  <si>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</si>
  <si>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</si>
  <si>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</si>
  <si>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</si>
  <si>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</si>
  <si>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</si>
  <si>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</si>
  <si>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</si>
  <si>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</si>
  <si>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</si>
  <si>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</si>
  <si>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</si>
  <si>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</si>
  <si>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</si>
  <si>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</si>
  <si>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</si>
  <si>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</si>
  <si>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</si>
  <si>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</si>
  <si>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</si>
  <si>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</si>
  <si>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</si>
  <si>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</si>
  <si>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</si>
  <si>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</si>
  <si>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</si>
  <si>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</si>
  <si>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</si>
  <si>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</si>
  <si>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</si>
  <si>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</si>
  <si>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</si>
  <si>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</si>
  <si>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</si>
  <si>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</si>
  <si>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</si>
  <si>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</si>
  <si>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</si>
  <si>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</si>
  <si>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</si>
  <si>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</si>
  <si>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</si>
  <si>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</si>
  <si>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</si>
  <si>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</si>
  <si>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</si>
  <si>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</si>
  <si>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</si>
  <si>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</si>
  <si>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</si>
  <si>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</si>
  <si>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</si>
  <si>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</si>
  <si>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</si>
  <si>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</si>
  <si>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</si>
  <si>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</si>
  <si>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</si>
  <si>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</si>
  <si>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</si>
  <si>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</si>
  <si>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</si>
  <si>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</si>
  <si>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</si>
  <si>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</si>
  <si>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</si>
  <si>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</si>
  <si>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</si>
  <si>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</si>
  <si>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</si>
  <si>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</si>
  <si>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</si>
  <si>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</si>
  <si>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</si>
  <si>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</si>
  <si>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</si>
  <si>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</si>
  <si>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</si>
  <si>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</si>
  <si>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</si>
  <si>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</si>
  <si>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</si>
  <si>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</si>
  <si>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</si>
  <si>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</si>
  <si>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</si>
  <si>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</si>
  <si>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</si>
  <si>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</si>
  <si>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</si>
  <si>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</si>
  <si>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</si>
  <si>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</si>
  <si>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</si>
  <si>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</si>
  <si>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</si>
  <si>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</si>
  <si>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</si>
  <si>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</si>
  <si>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</si>
  <si>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</si>
  <si>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</si>
  <si>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</si>
  <si>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</si>
  <si>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</si>
  <si>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</si>
  <si>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</si>
  <si>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</si>
  <si>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</si>
  <si>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</si>
  <si>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</si>
  <si>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</si>
  <si>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</si>
  <si>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</si>
  <si>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</si>
  <si>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</si>
  <si>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</si>
  <si>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</si>
  <si>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</si>
  <si>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</si>
  <si>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</si>
  <si>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</si>
  <si>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</si>
  <si>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</si>
  <si>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</si>
  <si>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</si>
  <si>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</si>
  <si>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</si>
  <si>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</si>
  <si>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</si>
  <si>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</si>
  <si>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</si>
  <si>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</si>
  <si>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</si>
  <si>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</si>
  <si>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</si>
  <si>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</si>
  <si>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</si>
  <si>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</si>
  <si>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</si>
  <si>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</si>
  <si>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</si>
  <si>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</si>
  <si>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</si>
  <si>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</si>
  <si>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</si>
  <si>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</si>
  <si>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</si>
  <si>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</si>
  <si>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</si>
  <si>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</si>
  <si>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</si>
  <si>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</si>
  <si>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</si>
  <si>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</si>
  <si>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</si>
  <si>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</si>
  <si>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</si>
  <si>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</si>
  <si>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</si>
  <si>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</si>
  <si>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</si>
  <si>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</si>
  <si>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</si>
  <si>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</si>
  <si>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</si>
  <si>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</si>
  <si>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</si>
  <si>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</si>
  <si>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</si>
  <si>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</si>
  <si>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</si>
  <si>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</si>
  <si>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</si>
  <si>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</si>
  <si>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</si>
  <si>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</si>
  <si>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</si>
  <si>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</si>
  <si>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</si>
  <si>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</si>
  <si>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</si>
  <si>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</si>
  <si>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</si>
  <si>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</si>
  <si>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</si>
  <si>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</si>
  <si>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</si>
  <si>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</si>
  <si>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</si>
  <si>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</si>
  <si>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</si>
  <si>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</si>
  <si>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</si>
  <si>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</si>
  <si>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</si>
  <si>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</si>
  <si>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</si>
  <si>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</si>
  <si>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</si>
  <si>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</si>
  <si>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</si>
  <si>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</si>
  <si>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</si>
  <si>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</si>
  <si>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</si>
  <si>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</si>
  <si>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</si>
  <si>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</si>
  <si>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</si>
  <si>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</si>
  <si>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</si>
  <si>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</si>
  <si>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</si>
  <si>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</si>
  <si>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</si>
  <si>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</si>
  <si>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</si>
  <si>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</si>
  <si>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</si>
  <si>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</si>
  <si>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</si>
  <si>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</si>
  <si>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</si>
  <si>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</si>
  <si>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</si>
  <si>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</si>
  <si>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</si>
  <si>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</si>
  <si>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</si>
  <si>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</si>
  <si>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</si>
  <si>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</si>
  <si>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</si>
  <si>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</si>
  <si>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</si>
  <si>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</si>
  <si>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</si>
  <si>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</si>
  <si>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</si>
  <si>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</si>
  <si>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</si>
  <si>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</si>
  <si>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</si>
  <si>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</si>
  <si>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</si>
  <si>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</si>
  <si>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</si>
  <si>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</si>
  <si>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</si>
  <si>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</si>
  <si>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</si>
  <si>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</si>
  <si>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</si>
  <si>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</si>
  <si>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</si>
  <si>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</si>
  <si>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</si>
  <si>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</si>
  <si>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</si>
  <si>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</si>
  <si>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</si>
  <si>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</si>
  <si>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</si>
  <si>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</si>
  <si>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</si>
  <si>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</si>
  <si>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</si>
  <si>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</si>
  <si>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</si>
  <si>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</si>
  <si>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</si>
  <si>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</si>
  <si>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</si>
  <si>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</si>
  <si>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</si>
  <si>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</si>
  <si>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</si>
  <si>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</si>
  <si>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</si>
  <si>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</si>
  <si>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</si>
  <si>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</si>
  <si>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</si>
  <si>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</si>
  <si>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</si>
  <si>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</si>
  <si>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</si>
  <si>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</si>
  <si>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</si>
  <si>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</si>
  <si>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</si>
  <si>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</si>
  <si>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</si>
  <si>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</si>
  <si>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</si>
  <si>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</si>
  <si>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</si>
  <si>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</si>
  <si>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</si>
  <si>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</si>
  <si>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</si>
  <si>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</si>
  <si>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</si>
  <si>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</si>
  <si>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</si>
  <si>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</si>
  <si>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</si>
  <si>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</si>
  <si>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</si>
  <si>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</si>
  <si>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</si>
  <si>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</si>
  <si>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</si>
  <si>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</si>
  <si>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</si>
  <si>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</si>
  <si>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</si>
  <si>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</si>
  <si>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</si>
  <si>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</si>
  <si>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</si>
  <si>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</si>
  <si>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</si>
  <si>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ldlt M @)&amp;&amp;.)(.@&amp;</t>
  </si>
  <si>
    <t>Date : 2077/09/27</t>
  </si>
  <si>
    <t>कोरोना संक्रमितहरुको संख्यात्मक बिवरण  Date - 077-09-27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</si>
</sst>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B1" zoomScale="14" zoomScaleSheetLayoutView="14" workbookViewId="0">
      <pane ySplit="8" topLeftCell="A237" activePane="bottomLeft" state="frozen"/>
      <selection pane="bottomLeft" activeCell="D248" sqref="D248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>
      <c r="A5" s="376" t="s">
        <v>275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>
      <c r="A6" s="384"/>
      <c r="B6" s="385"/>
      <c r="C6" s="385"/>
      <c r="D6" s="385"/>
      <c r="E6" s="385"/>
      <c r="F6" s="377"/>
      <c r="G6" s="377"/>
      <c r="H6" s="377"/>
      <c r="I6" s="377"/>
      <c r="J6" s="377"/>
      <c r="K6" s="377"/>
      <c r="L6" s="377"/>
      <c r="M6" s="377"/>
      <c r="N6" s="386" t="s">
        <v>3803</v>
      </c>
      <c r="O6" s="387"/>
      <c r="P6" s="387"/>
      <c r="Q6" s="388"/>
    </row>
    <row r="7" spans="1:17" s="6" customFormat="1" ht="264.75" customHeight="1">
      <c r="A7" s="389" t="s">
        <v>22</v>
      </c>
      <c r="B7" s="391" t="s">
        <v>19</v>
      </c>
      <c r="C7" s="342" t="s">
        <v>23</v>
      </c>
      <c r="D7" s="334" t="s">
        <v>20</v>
      </c>
      <c r="E7" s="336" t="s">
        <v>21</v>
      </c>
      <c r="F7" s="368" t="s">
        <v>130</v>
      </c>
      <c r="G7" s="369"/>
      <c r="H7" s="370"/>
      <c r="I7" s="371" t="s">
        <v>11</v>
      </c>
      <c r="J7" s="368" t="s">
        <v>131</v>
      </c>
      <c r="K7" s="369"/>
      <c r="L7" s="370"/>
      <c r="M7" s="342" t="s">
        <v>32</v>
      </c>
      <c r="N7" s="344" t="s">
        <v>12</v>
      </c>
      <c r="O7" s="346" t="s">
        <v>25</v>
      </c>
      <c r="P7" s="348" t="s">
        <v>14</v>
      </c>
      <c r="Q7" s="9"/>
    </row>
    <row r="8" spans="1:17" s="6" customFormat="1" ht="168" customHeight="1" thickBot="1">
      <c r="A8" s="390"/>
      <c r="B8" s="392"/>
      <c r="C8" s="343"/>
      <c r="D8" s="335"/>
      <c r="E8" s="337"/>
      <c r="F8" s="96" t="s">
        <v>13</v>
      </c>
      <c r="G8" s="97" t="s">
        <v>15</v>
      </c>
      <c r="H8" s="97" t="s">
        <v>14</v>
      </c>
      <c r="I8" s="372"/>
      <c r="J8" s="98" t="s">
        <v>13</v>
      </c>
      <c r="K8" s="99" t="s">
        <v>15</v>
      </c>
      <c r="L8" s="99" t="s">
        <v>14</v>
      </c>
      <c r="M8" s="343"/>
      <c r="N8" s="345"/>
      <c r="O8" s="347"/>
      <c r="P8" s="349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396" t="s">
        <v>98</v>
      </c>
      <c r="C22" s="396"/>
      <c r="D22" s="39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396" t="s">
        <v>196</v>
      </c>
      <c r="C107" s="396"/>
      <c r="D107" s="39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396" t="s">
        <v>189</v>
      </c>
      <c r="C127" s="396"/>
      <c r="D127" s="39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396" t="s">
        <v>185</v>
      </c>
      <c r="C142" s="396"/>
      <c r="D142" s="39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396" t="s">
        <v>142</v>
      </c>
      <c r="C148" s="396"/>
      <c r="D148" s="39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>
      <c r="A177" s="27"/>
      <c r="B177" s="396" t="s">
        <v>946</v>
      </c>
      <c r="C177" s="396"/>
      <c r="D177" s="39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365" t="s">
        <v>177</v>
      </c>
      <c r="C207" s="366"/>
      <c r="D207" s="367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365" t="s">
        <v>106</v>
      </c>
      <c r="C210" s="366"/>
      <c r="D210" s="367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397" t="s">
        <v>162</v>
      </c>
      <c r="C215" s="398"/>
      <c r="D215" s="399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365" t="s">
        <v>1184</v>
      </c>
      <c r="C223" s="366"/>
      <c r="D223" s="367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56" t="s">
        <v>942</v>
      </c>
      <c r="B224" s="357"/>
      <c r="C224" s="357"/>
      <c r="D224" s="358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50" t="s">
        <v>146</v>
      </c>
      <c r="B225" s="351"/>
      <c r="C225" s="351"/>
      <c r="D225" s="351"/>
      <c r="E225" s="351"/>
      <c r="F225" s="351"/>
      <c r="G225" s="351"/>
      <c r="H225" s="351"/>
      <c r="I225" s="351"/>
      <c r="J225" s="351"/>
      <c r="K225" s="351"/>
      <c r="L225" s="351"/>
      <c r="M225" s="351"/>
      <c r="N225" s="351"/>
      <c r="O225" s="351"/>
      <c r="P225" s="352"/>
      <c r="Q225" s="5"/>
      <c r="W225" s="2" t="s">
        <v>1033</v>
      </c>
    </row>
    <row r="226" spans="1:23" ht="69.95" customHeight="1" thickBot="1">
      <c r="A226" s="353"/>
      <c r="B226" s="354"/>
      <c r="C226" s="354"/>
      <c r="D226" s="354"/>
      <c r="E226" s="354"/>
      <c r="F226" s="354"/>
      <c r="G226" s="354"/>
      <c r="H226" s="354"/>
      <c r="I226" s="354"/>
      <c r="J226" s="354"/>
      <c r="K226" s="354"/>
      <c r="L226" s="354"/>
      <c r="M226" s="354"/>
      <c r="N226" s="354"/>
      <c r="O226" s="354"/>
      <c r="P226" s="355"/>
      <c r="Q226" s="5"/>
    </row>
    <row r="227" spans="1:23" ht="162" customHeight="1">
      <c r="A227" s="359" t="s">
        <v>22</v>
      </c>
      <c r="B227" s="361" t="s">
        <v>19</v>
      </c>
      <c r="C227" s="363" t="s">
        <v>23</v>
      </c>
      <c r="D227" s="380" t="s">
        <v>20</v>
      </c>
      <c r="E227" s="382" t="s">
        <v>21</v>
      </c>
      <c r="F227" s="339" t="s">
        <v>128</v>
      </c>
      <c r="G227" s="340"/>
      <c r="H227" s="341"/>
      <c r="I227" s="373" t="s">
        <v>11</v>
      </c>
      <c r="J227" s="339" t="s">
        <v>129</v>
      </c>
      <c r="K227" s="340"/>
      <c r="L227" s="341"/>
      <c r="M227" s="393" t="s">
        <v>32</v>
      </c>
      <c r="N227" s="394" t="s">
        <v>126</v>
      </c>
      <c r="O227" s="395" t="s">
        <v>931</v>
      </c>
      <c r="P227" s="338" t="s">
        <v>14</v>
      </c>
      <c r="Q227" s="5"/>
    </row>
    <row r="228" spans="1:23" ht="153.75" customHeight="1" thickBot="1">
      <c r="A228" s="360"/>
      <c r="B228" s="362"/>
      <c r="C228" s="364"/>
      <c r="D228" s="381"/>
      <c r="E228" s="383"/>
      <c r="F228" s="42" t="s">
        <v>13</v>
      </c>
      <c r="G228" s="43" t="s">
        <v>15</v>
      </c>
      <c r="H228" s="43" t="s">
        <v>14</v>
      </c>
      <c r="I228" s="373"/>
      <c r="J228" s="44" t="s">
        <v>13</v>
      </c>
      <c r="K228" s="45" t="s">
        <v>15</v>
      </c>
      <c r="L228" s="45" t="s">
        <v>14</v>
      </c>
      <c r="M228" s="343"/>
      <c r="N228" s="394"/>
      <c r="O228" s="395"/>
      <c r="P228" s="338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22755</v>
      </c>
      <c r="P229" s="159">
        <v>22755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119</v>
      </c>
      <c r="G237" s="47">
        <v>452</v>
      </c>
      <c r="H237" s="47">
        <f>G237+F237</f>
        <v>571</v>
      </c>
      <c r="I237" s="47">
        <v>561</v>
      </c>
      <c r="J237" s="47">
        <v>1</v>
      </c>
      <c r="K237" s="47">
        <v>9</v>
      </c>
      <c r="L237" s="47">
        <f t="shared" si="28"/>
        <v>10</v>
      </c>
      <c r="M237" s="47">
        <v>0</v>
      </c>
      <c r="N237" s="47">
        <v>0</v>
      </c>
      <c r="O237" s="159"/>
      <c r="P237" s="49">
        <v>0</v>
      </c>
      <c r="Q237" s="5">
        <f>SUM(J237:K237)</f>
        <v>10</v>
      </c>
    </row>
    <row r="238" spans="1:23" s="11" customFormat="1" ht="221.25" customHeight="1">
      <c r="A238" s="85">
        <v>10</v>
      </c>
      <c r="B238" s="329" t="s">
        <v>1259</v>
      </c>
      <c r="C238" s="330"/>
      <c r="D238" s="331"/>
      <c r="E238" s="47">
        <v>0</v>
      </c>
      <c r="F238" s="47">
        <v>591</v>
      </c>
      <c r="G238" s="47">
        <v>1380</v>
      </c>
      <c r="H238" s="47">
        <f>G238+F238</f>
        <v>1971</v>
      </c>
      <c r="I238" s="47">
        <v>1961</v>
      </c>
      <c r="J238" s="47">
        <v>8</v>
      </c>
      <c r="K238" s="47">
        <v>2</v>
      </c>
      <c r="L238" s="47">
        <f t="shared" si="28"/>
        <v>10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818</v>
      </c>
      <c r="G239" s="51">
        <f t="shared" si="30"/>
        <v>2405</v>
      </c>
      <c r="H239" s="51">
        <f t="shared" si="30"/>
        <v>3223</v>
      </c>
      <c r="I239" s="51">
        <f t="shared" si="30"/>
        <v>3203</v>
      </c>
      <c r="J239" s="51">
        <f t="shared" si="30"/>
        <v>9</v>
      </c>
      <c r="K239" s="51">
        <f t="shared" si="30"/>
        <v>11</v>
      </c>
      <c r="L239" s="51">
        <f t="shared" si="30"/>
        <v>20</v>
      </c>
      <c r="M239" s="51">
        <f t="shared" si="30"/>
        <v>0</v>
      </c>
      <c r="N239" s="51">
        <f t="shared" si="30"/>
        <v>0</v>
      </c>
      <c r="O239" s="51">
        <v>22755</v>
      </c>
      <c r="P239" s="51">
        <v>22755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22673</v>
      </c>
      <c r="J241" s="322"/>
      <c r="K241" s="323"/>
      <c r="L241" s="58">
        <v>82</v>
      </c>
      <c r="M241" s="58">
        <v>22673</v>
      </c>
      <c r="N241" s="58">
        <v>22755</v>
      </c>
      <c r="O241" s="58">
        <v>3035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669</v>
      </c>
    </row>
    <row r="1067" spans="2:2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>
      <c r="A2" s="499" t="s">
        <v>1154</v>
      </c>
      <c r="B2" s="499"/>
      <c r="C2" s="499"/>
      <c r="D2" s="499"/>
      <c r="E2" s="499"/>
    </row>
    <row r="3" spans="1:5" ht="22.5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>
      <c r="A9" s="171">
        <v>7</v>
      </c>
      <c r="B9" s="174"/>
      <c r="C9" s="174"/>
      <c r="D9" s="175"/>
      <c r="E9" s="175"/>
    </row>
    <row r="10" spans="1:5" ht="19.5" hidden="1">
      <c r="A10" s="171">
        <v>8</v>
      </c>
      <c r="B10" s="174"/>
      <c r="C10" s="174"/>
      <c r="D10" s="175"/>
      <c r="E10" s="175"/>
    </row>
    <row r="11" spans="1:5" ht="19.5" hidden="1">
      <c r="A11" s="171">
        <v>9</v>
      </c>
      <c r="B11" s="174"/>
      <c r="C11" s="174"/>
      <c r="D11" s="175"/>
      <c r="E11" s="175"/>
    </row>
    <row r="12" spans="1:5" ht="18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/>
  <cols>
    <col min="1" max="1" width="5.5" style="170" customWidth="1"/>
    <col min="2" max="2" width="14.125" style="170" customWidth="1"/>
    <col min="3" max="16384" width="9" style="170"/>
  </cols>
  <sheetData>
    <row r="1" spans="1:16" ht="22.5">
      <c r="A1" s="500" t="s">
        <v>1213</v>
      </c>
      <c r="B1" s="500"/>
      <c r="C1" s="500"/>
      <c r="D1" s="500"/>
      <c r="E1" s="500"/>
    </row>
    <row r="2" spans="1:16" ht="19.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>
      <c r="A3" s="180">
        <v>1</v>
      </c>
      <c r="B3" s="179" t="s">
        <v>1153</v>
      </c>
      <c r="C3" s="181">
        <v>1250</v>
      </c>
      <c r="D3" s="181">
        <v>71</v>
      </c>
    </row>
    <row r="4" spans="1:16" ht="19.5">
      <c r="A4" s="180">
        <v>2</v>
      </c>
      <c r="B4" s="179" t="s">
        <v>1152</v>
      </c>
      <c r="C4" s="181">
        <v>890</v>
      </c>
      <c r="D4" s="181">
        <v>135</v>
      </c>
    </row>
    <row r="5" spans="1:16" ht="19.5">
      <c r="A5" s="180">
        <v>3</v>
      </c>
      <c r="B5" s="179" t="s">
        <v>1205</v>
      </c>
      <c r="C5" s="181">
        <v>249</v>
      </c>
      <c r="D5" s="181">
        <v>15</v>
      </c>
    </row>
    <row r="6" spans="1:16" ht="19.5">
      <c r="A6" s="180">
        <v>4</v>
      </c>
      <c r="B6" s="179" t="s">
        <v>1206</v>
      </c>
      <c r="C6" s="181">
        <v>277</v>
      </c>
      <c r="D6" s="181">
        <v>2</v>
      </c>
    </row>
    <row r="7" spans="1:16" ht="19.5">
      <c r="A7" s="180">
        <v>5</v>
      </c>
      <c r="B7" s="179" t="s">
        <v>1207</v>
      </c>
      <c r="C7" s="181">
        <v>57</v>
      </c>
      <c r="D7" s="181">
        <v>2</v>
      </c>
    </row>
    <row r="8" spans="1:16" ht="19.5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19.5">
      <c r="A9" s="180">
        <v>7</v>
      </c>
      <c r="B9" s="179" t="s">
        <v>1209</v>
      </c>
      <c r="C9" s="181">
        <v>71</v>
      </c>
      <c r="D9" s="181">
        <v>0</v>
      </c>
    </row>
    <row r="10" spans="1:16" ht="19.5">
      <c r="A10" s="180">
        <v>8</v>
      </c>
      <c r="B10" s="179" t="s">
        <v>1210</v>
      </c>
      <c r="C10" s="181">
        <v>271</v>
      </c>
      <c r="D10" s="181">
        <v>24</v>
      </c>
    </row>
    <row r="11" spans="1:16" ht="19.5">
      <c r="A11" s="180">
        <v>9</v>
      </c>
      <c r="B11" s="179" t="s">
        <v>1211</v>
      </c>
      <c r="C11" s="181">
        <v>139</v>
      </c>
      <c r="D11" s="181">
        <v>1</v>
      </c>
    </row>
    <row r="12" spans="1:16" ht="19.5">
      <c r="A12" s="180">
        <v>10</v>
      </c>
      <c r="B12" s="179" t="s">
        <v>1212</v>
      </c>
      <c r="C12" s="181">
        <v>50</v>
      </c>
      <c r="D12" s="181">
        <v>1</v>
      </c>
    </row>
    <row r="13" spans="1:16" ht="19.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74" t="s">
        <v>977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7" ht="125.2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</row>
    <row r="3" spans="1:17" ht="248.25" customHeight="1" thickBot="1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s="6" customFormat="1" ht="233.25" customHeight="1">
      <c r="A4" s="389" t="s">
        <v>22</v>
      </c>
      <c r="B4" s="391" t="s">
        <v>19</v>
      </c>
      <c r="C4" s="336" t="s">
        <v>21</v>
      </c>
      <c r="D4" s="368" t="s">
        <v>130</v>
      </c>
      <c r="E4" s="369"/>
      <c r="F4" s="370"/>
      <c r="G4" s="418" t="s">
        <v>11</v>
      </c>
      <c r="H4" s="368" t="s">
        <v>131</v>
      </c>
      <c r="I4" s="369"/>
      <c r="J4" s="370"/>
      <c r="K4" s="342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2232</v>
      </c>
    </row>
    <row r="38" spans="7:7">
      <c r="G38" s="2" t="s">
        <v>146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74" t="s">
        <v>24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6" ht="408" customHeight="1" thickBot="1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>
      <c r="A3" s="422" t="s">
        <v>22</v>
      </c>
      <c r="B3" s="391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tabSelected="1" view="pageBreakPreview" topLeftCell="C1" zoomScale="14" zoomScaleSheetLayoutView="14" workbookViewId="0">
      <pane ySplit="10" topLeftCell="A17" activePane="bottomLeft" state="frozen"/>
      <selection pane="bottomLeft" activeCell="M20" sqref="M20"/>
    </sheetView>
  </sheetViews>
  <sheetFormatPr defaultRowHeight="21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>
      <c r="A5" s="376" t="s">
        <v>127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>
      <c r="A6" s="384"/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6" t="s">
        <v>3803</v>
      </c>
      <c r="O6" s="387"/>
      <c r="P6" s="387"/>
      <c r="Q6" s="388"/>
    </row>
    <row r="7" spans="1:17" ht="69.95" customHeight="1">
      <c r="A7" s="350" t="s">
        <v>183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2"/>
      <c r="Q7" s="5"/>
    </row>
    <row r="8" spans="1:17" ht="69.95" customHeight="1" thickBot="1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5"/>
      <c r="Q8" s="5"/>
    </row>
    <row r="9" spans="1:17" ht="162" customHeight="1">
      <c r="A9" s="359" t="s">
        <v>22</v>
      </c>
      <c r="B9" s="361" t="s">
        <v>19</v>
      </c>
      <c r="C9" s="363" t="s">
        <v>23</v>
      </c>
      <c r="D9" s="380" t="s">
        <v>20</v>
      </c>
      <c r="E9" s="382" t="s">
        <v>21</v>
      </c>
      <c r="F9" s="339" t="s">
        <v>128</v>
      </c>
      <c r="G9" s="340"/>
      <c r="H9" s="341"/>
      <c r="I9" s="373" t="s">
        <v>11</v>
      </c>
      <c r="J9" s="339" t="s">
        <v>129</v>
      </c>
      <c r="K9" s="340"/>
      <c r="L9" s="341"/>
      <c r="M9" s="393" t="s">
        <v>32</v>
      </c>
      <c r="N9" s="394" t="s">
        <v>126</v>
      </c>
      <c r="O9" s="395" t="s">
        <v>931</v>
      </c>
      <c r="P9" s="338" t="s">
        <v>14</v>
      </c>
      <c r="Q9" s="5"/>
    </row>
    <row r="10" spans="1:17" ht="138.75" customHeight="1" thickBot="1">
      <c r="A10" s="360"/>
      <c r="B10" s="362"/>
      <c r="C10" s="364"/>
      <c r="D10" s="381"/>
      <c r="E10" s="383"/>
      <c r="F10" s="42" t="s">
        <v>13</v>
      </c>
      <c r="G10" s="43" t="s">
        <v>15</v>
      </c>
      <c r="H10" s="43" t="s">
        <v>14</v>
      </c>
      <c r="I10" s="373"/>
      <c r="J10" s="44" t="s">
        <v>13</v>
      </c>
      <c r="K10" s="45" t="s">
        <v>15</v>
      </c>
      <c r="L10" s="45" t="s">
        <v>14</v>
      </c>
      <c r="M10" s="343"/>
      <c r="N10" s="394"/>
      <c r="O10" s="395"/>
      <c r="P10" s="338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22755</v>
      </c>
      <c r="P11" s="159">
        <v>22755</v>
      </c>
      <c r="Q11" s="159">
        <v>21315</v>
      </c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119</v>
      </c>
      <c r="G19" s="47">
        <v>452</v>
      </c>
      <c r="H19" s="47">
        <f>G19+F19</f>
        <v>571</v>
      </c>
      <c r="I19" s="47">
        <v>563</v>
      </c>
      <c r="J19" s="47">
        <v>1</v>
      </c>
      <c r="K19" s="47">
        <v>7</v>
      </c>
      <c r="L19" s="47">
        <f t="shared" si="0"/>
        <v>8</v>
      </c>
      <c r="M19" s="47">
        <v>0</v>
      </c>
      <c r="N19" s="47">
        <v>0</v>
      </c>
      <c r="O19" s="159"/>
      <c r="P19" s="49">
        <v>0</v>
      </c>
      <c r="Q19" s="5">
        <f>SUM(J19:K19)</f>
        <v>8</v>
      </c>
      <c r="BU19" s="2" t="s">
        <v>3169</v>
      </c>
    </row>
    <row r="20" spans="1:73" ht="196.5" customHeight="1">
      <c r="A20" s="85">
        <v>10</v>
      </c>
      <c r="B20" s="329" t="s">
        <v>1259</v>
      </c>
      <c r="C20" s="330"/>
      <c r="D20" s="331"/>
      <c r="E20" s="47">
        <v>0</v>
      </c>
      <c r="F20" s="47">
        <v>591</v>
      </c>
      <c r="G20" s="47">
        <v>1380</v>
      </c>
      <c r="H20" s="47">
        <f>G20+F20</f>
        <v>1971</v>
      </c>
      <c r="I20" s="47">
        <v>1961</v>
      </c>
      <c r="J20" s="47">
        <v>5</v>
      </c>
      <c r="K20" s="47">
        <v>5</v>
      </c>
      <c r="L20" s="47">
        <f t="shared" si="0"/>
        <v>10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818</v>
      </c>
      <c r="G21" s="51">
        <f t="shared" si="2"/>
        <v>2405</v>
      </c>
      <c r="H21" s="51">
        <f t="shared" si="2"/>
        <v>3223</v>
      </c>
      <c r="I21" s="51">
        <f t="shared" si="2"/>
        <v>3205</v>
      </c>
      <c r="J21" s="51">
        <f t="shared" si="2"/>
        <v>6</v>
      </c>
      <c r="K21" s="51">
        <f t="shared" si="2"/>
        <v>12</v>
      </c>
      <c r="L21" s="51">
        <f t="shared" si="2"/>
        <v>18</v>
      </c>
      <c r="M21" s="51">
        <f t="shared" si="2"/>
        <v>0</v>
      </c>
      <c r="N21" s="51">
        <f t="shared" si="2"/>
        <v>0</v>
      </c>
      <c r="O21" s="51">
        <v>22755</v>
      </c>
      <c r="P21" s="51">
        <v>22755</v>
      </c>
      <c r="Q21" s="5"/>
    </row>
    <row r="22" spans="1:73" s="11" customFormat="1" ht="409.5" customHeight="1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22673</v>
      </c>
      <c r="J23" s="322"/>
      <c r="K23" s="323"/>
      <c r="L23" s="58">
        <v>82</v>
      </c>
      <c r="M23" s="58">
        <v>22673</v>
      </c>
      <c r="N23" s="58">
        <v>22755</v>
      </c>
      <c r="O23" s="58">
        <v>3035</v>
      </c>
      <c r="P23" s="59">
        <v>0</v>
      </c>
    </row>
    <row r="24" spans="1:73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topLeftCell="A4" zoomScale="14" zoomScaleSheetLayoutView="14" workbookViewId="0">
      <selection activeCell="J11" sqref="J11"/>
    </sheetView>
  </sheetViews>
  <sheetFormatPr defaultRowHeight="21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34" ht="125.2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34" ht="248.25" customHeight="1" thickBot="1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34" s="6" customFormat="1" ht="233.25" customHeight="1">
      <c r="A4" s="389" t="s">
        <v>22</v>
      </c>
      <c r="B4" s="389" t="s">
        <v>3260</v>
      </c>
      <c r="C4" s="444" t="s">
        <v>271</v>
      </c>
      <c r="D4" s="444"/>
      <c r="E4" s="444"/>
      <c r="F4" s="445" t="s">
        <v>276</v>
      </c>
      <c r="G4" s="445" t="s">
        <v>13</v>
      </c>
      <c r="H4" s="445" t="s">
        <v>15</v>
      </c>
      <c r="I4" s="440" t="s">
        <v>670</v>
      </c>
      <c r="J4" s="438" t="s">
        <v>779</v>
      </c>
      <c r="K4" s="438" t="s">
        <v>272</v>
      </c>
      <c r="L4" s="442" t="s">
        <v>631</v>
      </c>
      <c r="M4" s="442" t="s">
        <v>632</v>
      </c>
      <c r="N4" s="442" t="s">
        <v>273</v>
      </c>
      <c r="O4" s="442" t="s">
        <v>32</v>
      </c>
      <c r="P4" s="64"/>
      <c r="Q4" s="64"/>
    </row>
    <row r="5" spans="1:34" s="6" customFormat="1" ht="168" customHeight="1" thickBot="1">
      <c r="A5" s="390"/>
      <c r="B5" s="390"/>
      <c r="C5" s="91" t="s">
        <v>13</v>
      </c>
      <c r="D5" s="89" t="s">
        <v>15</v>
      </c>
      <c r="E5" s="90" t="s">
        <v>14</v>
      </c>
      <c r="F5" s="446"/>
      <c r="G5" s="446"/>
      <c r="H5" s="446"/>
      <c r="I5" s="441"/>
      <c r="J5" s="439"/>
      <c r="K5" s="439"/>
      <c r="L5" s="443"/>
      <c r="M5" s="443"/>
      <c r="N5" s="443"/>
      <c r="O5" s="443"/>
      <c r="P5" s="64"/>
      <c r="Q5" s="64"/>
    </row>
    <row r="6" spans="1:34" s="6" customFormat="1" ht="120" customHeight="1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3</v>
      </c>
      <c r="G6" s="88">
        <v>1</v>
      </c>
      <c r="H6" s="88">
        <v>2</v>
      </c>
      <c r="I6" s="88">
        <v>7</v>
      </c>
      <c r="J6" s="88">
        <v>3</v>
      </c>
      <c r="K6" s="88">
        <v>0</v>
      </c>
      <c r="L6" s="88">
        <v>217</v>
      </c>
      <c r="M6" s="88">
        <v>516</v>
      </c>
      <c r="N6" s="88">
        <v>733</v>
      </c>
      <c r="O6" s="88">
        <v>0</v>
      </c>
      <c r="P6" s="70">
        <v>50</v>
      </c>
      <c r="Q6" s="64"/>
    </row>
    <row r="7" spans="1:34" ht="120" customHeight="1">
      <c r="A7" s="15">
        <v>2</v>
      </c>
      <c r="B7" s="14" t="str">
        <f>'[1]Palika_wise '!B107:D107</f>
        <v>3f]/fxL pkdfxfgu/kflnsf hDdf *$ :yfg</v>
      </c>
      <c r="C7" s="88">
        <v>368</v>
      </c>
      <c r="D7" s="75">
        <v>938</v>
      </c>
      <c r="E7" s="88">
        <f t="shared" si="0"/>
        <v>1306</v>
      </c>
      <c r="F7" s="88">
        <v>4</v>
      </c>
      <c r="G7" s="88">
        <v>2</v>
      </c>
      <c r="H7" s="88">
        <v>2</v>
      </c>
      <c r="I7" s="88">
        <v>8</v>
      </c>
      <c r="J7" s="88">
        <v>2</v>
      </c>
      <c r="K7" s="88">
        <v>2</v>
      </c>
      <c r="L7" s="88">
        <v>370</v>
      </c>
      <c r="M7" s="88">
        <v>924</v>
      </c>
      <c r="N7" s="88">
        <v>1294</v>
      </c>
      <c r="O7" s="88">
        <v>2</v>
      </c>
      <c r="P7" s="64"/>
      <c r="Q7" s="64"/>
      <c r="V7" s="6"/>
      <c r="W7" s="6"/>
    </row>
    <row r="8" spans="1:34" ht="120" customHeight="1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5</v>
      </c>
      <c r="G8" s="88">
        <v>1</v>
      </c>
      <c r="H8" s="88">
        <v>4</v>
      </c>
      <c r="I8" s="88">
        <v>2</v>
      </c>
      <c r="J8" s="88">
        <v>5</v>
      </c>
      <c r="K8" s="88">
        <v>0</v>
      </c>
      <c r="L8" s="88">
        <v>72</v>
      </c>
      <c r="M8" s="88">
        <v>229</v>
      </c>
      <c r="N8" s="88">
        <v>301</v>
      </c>
      <c r="O8" s="88">
        <v>0</v>
      </c>
      <c r="P8" s="64"/>
      <c r="Q8" s="64"/>
    </row>
    <row r="9" spans="1:34" ht="120" customHeight="1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2</v>
      </c>
      <c r="G9" s="88">
        <v>0</v>
      </c>
      <c r="H9" s="88">
        <v>2</v>
      </c>
      <c r="I9" s="88">
        <v>0</v>
      </c>
      <c r="J9" s="88">
        <v>2</v>
      </c>
      <c r="K9" s="88">
        <v>0</v>
      </c>
      <c r="L9" s="88">
        <v>16</v>
      </c>
      <c r="M9" s="88">
        <v>68</v>
      </c>
      <c r="N9" s="88">
        <v>84</v>
      </c>
      <c r="O9" s="88">
        <v>0</v>
      </c>
      <c r="P9" s="64"/>
      <c r="Q9" s="64"/>
    </row>
    <row r="10" spans="1:34" ht="120" customHeight="1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1</v>
      </c>
      <c r="G10" s="88">
        <v>1</v>
      </c>
      <c r="H10" s="88">
        <v>0</v>
      </c>
      <c r="I10" s="88">
        <v>0</v>
      </c>
      <c r="J10" s="88">
        <v>1</v>
      </c>
      <c r="K10" s="88">
        <v>0</v>
      </c>
      <c r="L10" s="88">
        <v>18</v>
      </c>
      <c r="M10" s="88">
        <v>44</v>
      </c>
      <c r="N10" s="88">
        <v>62</v>
      </c>
      <c r="O10" s="88">
        <v>0</v>
      </c>
      <c r="P10" s="64"/>
      <c r="Q10" s="64"/>
    </row>
    <row r="11" spans="1:34" ht="120" customHeight="1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1</v>
      </c>
      <c r="G12" s="88">
        <v>0</v>
      </c>
      <c r="H12" s="88">
        <v>1</v>
      </c>
      <c r="I12" s="88">
        <v>0</v>
      </c>
      <c r="J12" s="88">
        <v>1</v>
      </c>
      <c r="K12" s="88">
        <v>0</v>
      </c>
      <c r="L12" s="88">
        <v>21</v>
      </c>
      <c r="M12" s="88">
        <v>151</v>
      </c>
      <c r="N12" s="88">
        <v>172</v>
      </c>
      <c r="O12" s="88">
        <v>0</v>
      </c>
      <c r="P12" s="64"/>
      <c r="Q12" s="64"/>
    </row>
    <row r="13" spans="1:34" ht="120" customHeight="1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4</v>
      </c>
      <c r="G15" s="88">
        <v>1</v>
      </c>
      <c r="H15" s="88">
        <v>3</v>
      </c>
      <c r="I15" s="88">
        <v>1</v>
      </c>
      <c r="J15" s="88">
        <v>4</v>
      </c>
      <c r="K15" s="88">
        <v>0</v>
      </c>
      <c r="L15" s="88">
        <v>14</v>
      </c>
      <c r="M15" s="88">
        <v>66</v>
      </c>
      <c r="N15" s="88">
        <v>80</v>
      </c>
      <c r="O15" s="88">
        <v>0</v>
      </c>
      <c r="P15" s="64"/>
      <c r="Q15" s="64"/>
    </row>
    <row r="16" spans="1:34" ht="120" customHeight="1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>
      <c r="A17" s="400" t="str">
        <f>'[1]Palika_wise '!A224:D224</f>
        <v>hDdf  :yfg</v>
      </c>
      <c r="B17" s="401"/>
      <c r="C17" s="79">
        <f t="shared" ref="C17:O17" si="1">SUM(C6:C16)</f>
        <v>793</v>
      </c>
      <c r="D17" s="79">
        <f t="shared" si="1"/>
        <v>2242</v>
      </c>
      <c r="E17" s="79">
        <f t="shared" si="1"/>
        <v>3035</v>
      </c>
      <c r="F17" s="79">
        <f t="shared" si="1"/>
        <v>20</v>
      </c>
      <c r="G17" s="79">
        <f t="shared" si="1"/>
        <v>6</v>
      </c>
      <c r="H17" s="79">
        <f t="shared" si="1"/>
        <v>14</v>
      </c>
      <c r="I17" s="79">
        <f t="shared" si="1"/>
        <v>19</v>
      </c>
      <c r="J17" s="79">
        <f t="shared" si="1"/>
        <v>18</v>
      </c>
      <c r="K17" s="79">
        <f t="shared" si="1"/>
        <v>2</v>
      </c>
      <c r="L17" s="79">
        <f t="shared" si="1"/>
        <v>789</v>
      </c>
      <c r="M17" s="79">
        <f t="shared" si="1"/>
        <v>2207</v>
      </c>
      <c r="N17" s="79">
        <f t="shared" si="1"/>
        <v>2996</v>
      </c>
      <c r="O17" s="79">
        <f t="shared" si="1"/>
        <v>2</v>
      </c>
      <c r="P17" s="73" t="e">
        <f>#REF!+#REF!+#REF!+#REF!+#REF!+#REF!+#REF!+#REF!+#REF!+P16</f>
        <v>#REF!</v>
      </c>
      <c r="Q17" s="64"/>
    </row>
    <row r="18" spans="1:17" ht="69.95" customHeight="1">
      <c r="A18" s="402" t="s">
        <v>3804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41"/>
  <sheetViews>
    <sheetView zoomScale="96" zoomScaleNormal="96" workbookViewId="0">
      <pane ySplit="5" topLeftCell="A3028" activePane="bottomLeft" state="frozen"/>
      <selection pane="bottomLeft" activeCell="N3038" sqref="N3038"/>
    </sheetView>
  </sheetViews>
  <sheetFormatPr defaultRowHeight="15.7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51" t="s">
        <v>893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</row>
    <row r="2" spans="1:14" ht="26.25">
      <c r="A2" s="452" t="s">
        <v>894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</row>
    <row r="3" spans="1:14" ht="26.25">
      <c r="A3" s="453" t="s">
        <v>933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</row>
    <row r="4" spans="1:14" ht="14.25" customHeight="1">
      <c r="A4" s="449" t="s">
        <v>277</v>
      </c>
      <c r="B4" s="457" t="s">
        <v>278</v>
      </c>
      <c r="C4" s="449" t="s">
        <v>279</v>
      </c>
      <c r="D4" s="449" t="s">
        <v>280</v>
      </c>
      <c r="E4" s="449" t="s">
        <v>281</v>
      </c>
      <c r="F4" s="447" t="s">
        <v>282</v>
      </c>
      <c r="G4" s="454" t="s">
        <v>283</v>
      </c>
      <c r="H4" s="454" t="s">
        <v>14</v>
      </c>
      <c r="I4" s="447" t="s">
        <v>272</v>
      </c>
      <c r="J4" s="447" t="s">
        <v>671</v>
      </c>
      <c r="K4" s="447" t="s">
        <v>11</v>
      </c>
      <c r="L4" s="447" t="s">
        <v>284</v>
      </c>
      <c r="M4" s="447" t="s">
        <v>285</v>
      </c>
      <c r="N4" s="449" t="s">
        <v>286</v>
      </c>
    </row>
    <row r="5" spans="1:14" ht="41.25" customHeight="1">
      <c r="A5" s="450"/>
      <c r="B5" s="448"/>
      <c r="C5" s="450"/>
      <c r="D5" s="450"/>
      <c r="E5" s="450"/>
      <c r="F5" s="456"/>
      <c r="G5" s="455"/>
      <c r="H5" s="455"/>
      <c r="I5" s="456"/>
      <c r="J5" s="456"/>
      <c r="K5" s="456"/>
      <c r="L5" s="456"/>
      <c r="M5" s="448"/>
      <c r="N5" s="450"/>
    </row>
    <row r="6" spans="1:14" ht="22.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3785</v>
      </c>
    </row>
    <row r="2988" spans="1:14" s="236" customFormat="1" ht="19.5" customHeight="1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/>
      <c r="L3011" s="152">
        <v>1</v>
      </c>
      <c r="M3011" s="134" t="s">
        <v>290</v>
      </c>
      <c r="N3011" s="184"/>
    </row>
    <row r="3012" spans="1:14" s="236" customFormat="1" ht="19.5" customHeight="1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2"/>
      <c r="L3013" s="133">
        <v>1</v>
      </c>
      <c r="M3013" s="134" t="s">
        <v>290</v>
      </c>
      <c r="N3013" s="184"/>
    </row>
    <row r="3014" spans="1:14" s="170" customFormat="1" ht="19.5" customHeight="1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2"/>
      <c r="L3014" s="133">
        <v>1</v>
      </c>
      <c r="M3014" s="134" t="s">
        <v>290</v>
      </c>
      <c r="N3014" s="184"/>
    </row>
    <row r="3015" spans="1:14" s="170" customFormat="1" ht="19.5" customHeight="1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2"/>
      <c r="L3015" s="133">
        <v>1</v>
      </c>
      <c r="M3015" s="134" t="s">
        <v>290</v>
      </c>
      <c r="N3015" s="184"/>
    </row>
    <row r="3016" spans="1:14" s="170" customFormat="1" ht="19.5" customHeight="1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2"/>
      <c r="L3016" s="133">
        <v>1</v>
      </c>
      <c r="M3016" s="134" t="s">
        <v>290</v>
      </c>
      <c r="N3016" s="184"/>
    </row>
    <row r="3017" spans="1:14" s="170" customFormat="1" ht="19.5" customHeight="1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2"/>
      <c r="L3017" s="133">
        <v>1</v>
      </c>
      <c r="M3017" s="134" t="s">
        <v>290</v>
      </c>
      <c r="N3017" s="184"/>
    </row>
    <row r="3018" spans="1:14" s="170" customFormat="1" ht="19.5" customHeight="1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2"/>
      <c r="L3018" s="133">
        <v>1</v>
      </c>
      <c r="M3018" s="134" t="s">
        <v>290</v>
      </c>
      <c r="N3018" s="184"/>
    </row>
    <row r="3019" spans="1:14" s="170" customFormat="1" ht="19.5" customHeight="1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2"/>
      <c r="L3019" s="133">
        <v>1</v>
      </c>
      <c r="M3019" s="134" t="s">
        <v>290</v>
      </c>
      <c r="N3019" s="184"/>
    </row>
    <row r="3020" spans="1:14" s="170" customFormat="1" ht="19.5" customHeight="1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2"/>
      <c r="L3020" s="133">
        <v>1</v>
      </c>
      <c r="M3020" s="134" t="s">
        <v>290</v>
      </c>
      <c r="N3020" s="184"/>
    </row>
    <row r="3021" spans="1:14" s="170" customFormat="1" ht="19.5" customHeight="1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/>
      <c r="L3021" s="133">
        <v>1</v>
      </c>
      <c r="M3021" s="134" t="s">
        <v>290</v>
      </c>
      <c r="N3021" s="184"/>
    </row>
    <row r="3022" spans="1:14" s="236" customFormat="1" ht="19.5" customHeight="1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2"/>
      <c r="L3028" s="133">
        <v>1</v>
      </c>
      <c r="M3028" s="134" t="s">
        <v>290</v>
      </c>
      <c r="N3028" s="184"/>
    </row>
    <row r="3029" spans="1:14" s="236" customFormat="1" ht="19.5" customHeight="1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/>
      <c r="L3032" s="133">
        <v>1</v>
      </c>
      <c r="M3032" s="134" t="s">
        <v>290</v>
      </c>
      <c r="N3032" s="184"/>
    </row>
    <row r="3033" spans="1:14" s="170" customFormat="1" ht="19.5" customHeight="1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/>
      <c r="L3033" s="133">
        <v>1</v>
      </c>
      <c r="M3033" s="134" t="s">
        <v>290</v>
      </c>
      <c r="N3033" s="184"/>
    </row>
    <row r="3034" spans="1:14" s="170" customFormat="1" ht="19.5" customHeight="1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>
        <v>1</v>
      </c>
      <c r="J3034" s="112"/>
      <c r="K3034" s="112"/>
      <c r="L3034" s="133"/>
      <c r="M3034" s="134" t="s">
        <v>290</v>
      </c>
      <c r="N3034" s="184" t="s">
        <v>3795</v>
      </c>
    </row>
    <row r="3035" spans="1:14" s="170" customFormat="1" ht="19.5" customHeight="1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/>
      <c r="L3035" s="133">
        <v>1</v>
      </c>
      <c r="M3035" s="134" t="s">
        <v>290</v>
      </c>
      <c r="N3035" s="184"/>
    </row>
    <row r="3036" spans="1:14" s="170" customFormat="1" ht="19.5" customHeight="1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18"/>
      <c r="L3037" s="152">
        <v>1</v>
      </c>
      <c r="M3037" s="134" t="s">
        <v>290</v>
      </c>
      <c r="N3037" s="184"/>
    </row>
    <row r="3038" spans="1:14" s="170" customFormat="1" ht="19.5" customHeight="1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12"/>
      <c r="L3038" s="133">
        <v>1</v>
      </c>
      <c r="M3038" s="134" t="s">
        <v>290</v>
      </c>
      <c r="N3038" s="184"/>
    </row>
    <row r="3039" spans="1:14" s="170" customFormat="1" ht="19.5" customHeight="1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/>
      <c r="L3039" s="133">
        <v>1</v>
      </c>
      <c r="M3039" s="134" t="s">
        <v>290</v>
      </c>
      <c r="N3039" s="184"/>
    </row>
    <row r="3040" spans="1:14" s="170" customFormat="1" ht="19.5" customHeight="1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55"/>
      <c r="J3040" s="112"/>
      <c r="K3040" s="112"/>
      <c r="L3040" s="133">
        <v>1</v>
      </c>
      <c r="M3040" s="134" t="s">
        <v>290</v>
      </c>
      <c r="N3040" s="184"/>
    </row>
    <row r="3041" spans="1:14" s="170" customFormat="1" ht="19.5" customHeight="1">
      <c r="A3041" s="106"/>
      <c r="B3041" s="105"/>
      <c r="C3041" s="312"/>
      <c r="D3041" s="312"/>
      <c r="E3041" s="312"/>
      <c r="F3041" s="312"/>
      <c r="G3041" s="313"/>
      <c r="H3041" s="147">
        <f>SUBTOTAL(109,H6:H3040)</f>
        <v>3035</v>
      </c>
      <c r="I3041" s="147">
        <f t="shared" ref="I3041:L3041" si="0">SUBTOTAL(109,I6:I3040)</f>
        <v>2</v>
      </c>
      <c r="J3041" s="147">
        <f t="shared" si="0"/>
        <v>19</v>
      </c>
      <c r="K3041" s="147">
        <f t="shared" si="0"/>
        <v>2996</v>
      </c>
      <c r="L3041" s="147">
        <f t="shared" si="0"/>
        <v>18</v>
      </c>
      <c r="M3041" s="147"/>
      <c r="N3041" s="130"/>
    </row>
  </sheetData>
  <mergeCells count="17"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2" activePane="bottomLeft" state="frozen"/>
      <selection pane="bottomLeft" activeCell="B3" sqref="B3:Z3"/>
    </sheetView>
  </sheetViews>
  <sheetFormatPr defaultRowHeight="15.7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>
      <c r="G1" s="465" t="s">
        <v>24</v>
      </c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Z1"/>
    </row>
    <row r="2" spans="1:28" ht="23.25" customHeight="1">
      <c r="A2" s="178"/>
      <c r="B2" s="466" t="s">
        <v>1176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185"/>
    </row>
    <row r="3" spans="1:28" ht="23.25" customHeight="1">
      <c r="A3" s="177"/>
      <c r="B3" s="467" t="s">
        <v>3805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185"/>
    </row>
    <row r="4" spans="1:28" s="183" customFormat="1" ht="48" customHeight="1">
      <c r="A4" s="468" t="s">
        <v>1155</v>
      </c>
      <c r="B4" s="458" t="s">
        <v>1156</v>
      </c>
      <c r="C4" s="472" t="s">
        <v>1690</v>
      </c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4"/>
      <c r="V4" s="186"/>
      <c r="W4" s="186"/>
      <c r="X4" s="186"/>
      <c r="Y4" s="186"/>
      <c r="Z4" s="186"/>
      <c r="AA4" s="186"/>
      <c r="AB4" s="187"/>
    </row>
    <row r="5" spans="1:28" s="183" customFormat="1" ht="24" customHeight="1">
      <c r="A5" s="469"/>
      <c r="B5" s="471"/>
      <c r="C5" s="475" t="s">
        <v>1157</v>
      </c>
      <c r="D5" s="475"/>
      <c r="E5" s="476" t="s">
        <v>1158</v>
      </c>
      <c r="F5" s="476"/>
      <c r="G5" s="476" t="s">
        <v>1159</v>
      </c>
      <c r="H5" s="476"/>
      <c r="I5" s="476" t="s">
        <v>1160</v>
      </c>
      <c r="J5" s="476"/>
      <c r="K5" s="476" t="s">
        <v>1161</v>
      </c>
      <c r="L5" s="476"/>
      <c r="M5" s="476" t="s">
        <v>1162</v>
      </c>
      <c r="N5" s="476"/>
      <c r="O5" s="476" t="s">
        <v>1163</v>
      </c>
      <c r="P5" s="476"/>
      <c r="Q5" s="476" t="s">
        <v>1164</v>
      </c>
      <c r="R5" s="476"/>
      <c r="S5" s="477" t="s">
        <v>15</v>
      </c>
      <c r="T5" s="477" t="s">
        <v>13</v>
      </c>
      <c r="U5" s="476" t="s">
        <v>1165</v>
      </c>
      <c r="V5" s="479" t="s">
        <v>1691</v>
      </c>
      <c r="W5" s="479" t="s">
        <v>1692</v>
      </c>
      <c r="X5" s="479" t="s">
        <v>1693</v>
      </c>
      <c r="Y5" s="476" t="s">
        <v>1166</v>
      </c>
      <c r="Z5" s="458" t="s">
        <v>1167</v>
      </c>
      <c r="AA5" s="458" t="s">
        <v>1694</v>
      </c>
      <c r="AB5" s="460" t="s">
        <v>1695</v>
      </c>
    </row>
    <row r="6" spans="1:28" ht="30" customHeight="1">
      <c r="A6" s="470"/>
      <c r="B6" s="459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8"/>
      <c r="T6" s="478"/>
      <c r="U6" s="476"/>
      <c r="V6" s="479"/>
      <c r="W6" s="479"/>
      <c r="X6" s="479"/>
      <c r="Y6" s="476"/>
      <c r="Z6" s="459"/>
      <c r="AA6" s="459"/>
      <c r="AB6" s="461"/>
    </row>
    <row r="7" spans="1:28" ht="37.5" customHeight="1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>
      <c r="A8" s="189">
        <v>2</v>
      </c>
      <c r="B8" s="190" t="s">
        <v>1697</v>
      </c>
      <c r="C8" s="191">
        <v>205</v>
      </c>
      <c r="D8" s="191">
        <v>38</v>
      </c>
      <c r="E8" s="191">
        <v>661</v>
      </c>
      <c r="F8" s="191">
        <v>349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915</v>
      </c>
      <c r="T8" s="192">
        <f t="shared" si="0"/>
        <v>403</v>
      </c>
      <c r="U8" s="192">
        <f t="shared" ref="U8:U16" si="1">S8+T8</f>
        <v>1318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>
      <c r="A17" s="462" t="s">
        <v>1175</v>
      </c>
      <c r="B17" s="463"/>
      <c r="C17" s="194">
        <f t="shared" ref="C17:X17" si="3">SUM(C7:C16)</f>
        <v>602</v>
      </c>
      <c r="D17" s="194">
        <f t="shared" si="3"/>
        <v>115</v>
      </c>
      <c r="E17" s="194">
        <f t="shared" si="3"/>
        <v>1449</v>
      </c>
      <c r="F17" s="194">
        <f t="shared" si="3"/>
        <v>656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2231</v>
      </c>
      <c r="T17" s="194">
        <f t="shared" si="3"/>
        <v>804</v>
      </c>
      <c r="U17" s="194">
        <f t="shared" si="3"/>
        <v>3035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>
      <c r="Z18"/>
    </row>
    <row r="19" spans="1:28">
      <c r="A19" s="195">
        <v>1</v>
      </c>
      <c r="B19" s="464" t="s">
        <v>1699</v>
      </c>
      <c r="C19" s="464"/>
      <c r="D19" s="464"/>
      <c r="E19" s="195">
        <v>74</v>
      </c>
      <c r="Z19"/>
    </row>
    <row r="20" spans="1:28">
      <c r="A20" s="195">
        <v>2</v>
      </c>
      <c r="B20" s="464" t="s">
        <v>1700</v>
      </c>
      <c r="C20" s="464"/>
      <c r="D20" s="464"/>
      <c r="E20" s="195">
        <v>14</v>
      </c>
      <c r="Z20"/>
    </row>
    <row r="21" spans="1:28">
      <c r="A21" s="195">
        <v>3</v>
      </c>
      <c r="B21" s="464" t="s">
        <v>2663</v>
      </c>
      <c r="C21" s="464"/>
      <c r="D21" s="464"/>
      <c r="E21" s="195">
        <v>1</v>
      </c>
      <c r="Z21"/>
    </row>
    <row r="22" spans="1:28">
      <c r="A22" s="195">
        <v>4</v>
      </c>
      <c r="B22" s="464" t="s">
        <v>1701</v>
      </c>
      <c r="C22" s="464"/>
      <c r="D22" s="464"/>
      <c r="E22" s="195">
        <v>4</v>
      </c>
      <c r="Z22"/>
    </row>
    <row r="23" spans="1:28">
      <c r="A23" s="195">
        <v>5</v>
      </c>
      <c r="B23" s="464" t="s">
        <v>1702</v>
      </c>
      <c r="C23" s="464"/>
      <c r="D23" s="464"/>
      <c r="E23" s="195">
        <v>10</v>
      </c>
      <c r="Z23"/>
    </row>
    <row r="24" spans="1:28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opLeftCell="A9" workbookViewId="0">
      <selection activeCell="L19" sqref="L19"/>
    </sheetView>
  </sheetViews>
  <sheetFormatPr defaultRowHeight="15.7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>
      <c r="A50" s="261">
        <v>45</v>
      </c>
      <c r="B50" s="265" t="s">
        <v>3801</v>
      </c>
      <c r="C50" s="263" t="s">
        <v>3797</v>
      </c>
      <c r="D50" s="266">
        <v>80</v>
      </c>
      <c r="E50" s="274" t="s">
        <v>973</v>
      </c>
      <c r="F50" s="266">
        <v>1</v>
      </c>
      <c r="G50" s="267">
        <v>64903</v>
      </c>
      <c r="H50" s="267">
        <v>64919</v>
      </c>
      <c r="I50" s="317" t="s">
        <v>3745</v>
      </c>
      <c r="J50" s="318"/>
    </row>
    <row r="51" spans="1:10" ht="24.75">
      <c r="A51" s="483" t="s">
        <v>14</v>
      </c>
      <c r="B51" s="484"/>
      <c r="C51" s="484"/>
      <c r="D51" s="484"/>
      <c r="E51" s="485"/>
      <c r="F51" s="266">
        <f>SUM(F5:F50)</f>
        <v>46</v>
      </c>
      <c r="G51" s="486"/>
      <c r="H51" s="487"/>
      <c r="I51" s="487"/>
      <c r="J51" s="488"/>
    </row>
    <row r="52" spans="1:10" ht="17.25">
      <c r="G52" s="273"/>
      <c r="H52" s="273"/>
    </row>
  </sheetData>
  <mergeCells count="5">
    <mergeCell ref="B1:P1"/>
    <mergeCell ref="B2:P2"/>
    <mergeCell ref="B3:P3"/>
    <mergeCell ref="A51:E51"/>
    <mergeCell ref="G51:J51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M21" sqref="M21"/>
    </sheetView>
  </sheetViews>
  <sheetFormatPr defaultRowHeight="15.75"/>
  <cols>
    <col min="1" max="1" width="6.75" customWidth="1"/>
    <col min="2" max="2" width="3" bestFit="1" customWidth="1"/>
    <col min="8" max="8" width="3.625" customWidth="1"/>
  </cols>
  <sheetData>
    <row r="3" spans="2:12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>
      <c r="B14" s="257">
        <v>8</v>
      </c>
      <c r="C14" s="257" t="s">
        <v>2860</v>
      </c>
      <c r="D14" s="257"/>
      <c r="E14" s="257"/>
      <c r="F14" s="257">
        <v>37</v>
      </c>
      <c r="H14" s="304">
        <v>8</v>
      </c>
      <c r="I14" s="304" t="s">
        <v>2860</v>
      </c>
      <c r="J14" s="304">
        <v>0</v>
      </c>
      <c r="K14" s="304">
        <v>3</v>
      </c>
      <c r="L14" s="304">
        <f t="shared" si="0"/>
        <v>3</v>
      </c>
    </row>
    <row r="15" spans="2:12">
      <c r="B15" s="257">
        <v>9</v>
      </c>
      <c r="C15" s="257" t="s">
        <v>2861</v>
      </c>
      <c r="D15" s="257"/>
      <c r="E15" s="257"/>
      <c r="F15" s="257"/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>
      <c r="B19" s="492" t="s">
        <v>30</v>
      </c>
      <c r="C19" s="493"/>
      <c r="D19" s="257"/>
      <c r="E19" s="257"/>
      <c r="F19" s="257">
        <f>SUM(F7:F18)</f>
        <v>3035</v>
      </c>
      <c r="H19" s="495" t="s">
        <v>30</v>
      </c>
      <c r="I19" s="496"/>
      <c r="J19" s="304">
        <f>SUM(J7:J18)</f>
        <v>35</v>
      </c>
      <c r="K19" s="304">
        <f t="shared" ref="K19:L19" si="1">SUM(K7:K18)</f>
        <v>11</v>
      </c>
      <c r="L19" s="304">
        <f t="shared" si="1"/>
        <v>46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2021-01-11T07:21:08Z</dcterms:modified>
</cp:coreProperties>
</file>