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10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Name'!$B$4:$N$3065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L238" i="28"/>
  <c r="H238" i="28"/>
  <c r="Q237" i="28"/>
  <c r="H237" i="28"/>
  <c r="L237" i="28" s="1"/>
  <c r="L236" i="28"/>
  <c r="H236" i="28"/>
  <c r="H235" i="28"/>
  <c r="L235" i="28" s="1"/>
  <c r="H234" i="28"/>
  <c r="L234" i="28" s="1"/>
  <c r="H233" i="28"/>
  <c r="L233" i="28" s="1"/>
  <c r="L232" i="28"/>
  <c r="H232" i="28"/>
  <c r="H231" i="28"/>
  <c r="L231" i="28" s="1"/>
  <c r="H230" i="28"/>
  <c r="L230" i="28" s="1"/>
  <c r="L229" i="28"/>
  <c r="L239" i="28" l="1"/>
  <c r="H239" i="28"/>
  <c r="I3066" i="35"/>
  <c r="J3066" i="35"/>
  <c r="K3066" i="35"/>
  <c r="L3066" i="35"/>
  <c r="I21" i="32" l="1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6" i="35" l="1"/>
  <c r="F54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<sst xmlns="http://schemas.openxmlformats.org/spreadsheetml/2006/main" count="16415" uniqueCount="3831">
  <si>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</si>
  <si>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</si>
  <si>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</si>
  <si>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</si>
  <si>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</si>
  <si>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</si>
  <si>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</si>
  <si>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</si>
  <si>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</si>
  <si>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</si>
  <si>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</si>
  <si>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</si>
  <si>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</si>
  <si>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</si>
  <si>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</si>
  <si>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</si>
  <si>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</si>
  <si>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</si>
  <si>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</si>
  <si>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</si>
  <si>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</si>
  <si>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</si>
  <si>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</si>
  <si>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</si>
  <si>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</si>
  <si>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</si>
  <si>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</si>
  <si>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</si>
  <si>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</si>
  <si>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</si>
  <si>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</si>
  <si>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</si>
  <si>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</si>
  <si>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</si>
  <si>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</si>
  <si>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</si>
  <si>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</si>
  <si>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</si>
  <si>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</si>
  <si>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</si>
  <si>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</si>
  <si>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</si>
  <si>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</si>
  <si>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</si>
  <si>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</si>
  <si>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</si>
  <si>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</si>
  <si>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</si>
  <si>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</si>
  <si>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</si>
  <si>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</si>
  <si>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</si>
  <si>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</si>
  <si>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</si>
  <si>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</si>
  <si>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</si>
  <si>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</si>
  <si>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</si>
  <si>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</si>
  <si>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</si>
  <si>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</si>
  <si>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</si>
  <si>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</si>
  <si>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</si>
  <si>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</si>
  <si>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</si>
  <si>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</si>
  <si>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</si>
  <si>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</si>
  <si>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</si>
  <si>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</si>
  <si>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</si>
  <si>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</si>
  <si>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</si>
  <si>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</si>
  <si>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</si>
  <si>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</si>
  <si>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</si>
  <si>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</si>
  <si>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</si>
  <si>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</si>
  <si>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</si>
  <si>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</si>
  <si>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</si>
  <si>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</si>
  <si>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</si>
  <si>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</si>
  <si>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</si>
  <si>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</si>
  <si>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</si>
  <si>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</si>
  <si>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</si>
  <si>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</si>
  <si>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</si>
  <si>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</si>
  <si>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</si>
  <si>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</si>
  <si>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</si>
  <si>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</si>
  <si>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</si>
  <si>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</si>
  <si>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</si>
  <si>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</si>
  <si>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</si>
  <si>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</si>
  <si>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</si>
  <si>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</si>
  <si>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</si>
  <si>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</si>
  <si>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</si>
  <si>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</si>
  <si>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</si>
  <si>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</si>
  <si>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</si>
  <si>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</si>
  <si>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</si>
  <si>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</si>
  <si>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</si>
  <si>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</si>
  <si>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</si>
  <si>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</si>
  <si>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</si>
  <si>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</si>
  <si>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</si>
  <si>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</si>
  <si>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</si>
  <si>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</si>
  <si>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</si>
  <si>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</si>
  <si>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</si>
  <si>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</si>
  <si>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</si>
  <si>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</si>
  <si>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</si>
  <si>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</si>
  <si>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</si>
  <si>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</si>
  <si>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</si>
  <si>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</si>
  <si>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</si>
  <si>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</si>
  <si>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</si>
  <si>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</si>
  <si>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</si>
  <si>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</si>
  <si>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</si>
  <si>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</si>
  <si>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</si>
  <si>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</si>
  <si>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</si>
  <si>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</si>
  <si>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</si>
  <si>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</si>
  <si>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</si>
  <si>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</si>
  <si>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</si>
  <si>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</si>
  <si>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</si>
  <si>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</si>
  <si>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</si>
  <si>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</si>
  <si>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</si>
  <si>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</si>
  <si>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</si>
  <si>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</si>
  <si>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</si>
  <si>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</si>
  <si>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</si>
  <si>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</si>
  <si>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</si>
  <si>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</si>
  <si>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</si>
  <si>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</si>
  <si>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</si>
  <si>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</si>
  <si>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</si>
  <si>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</si>
  <si>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</si>
  <si>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</si>
  <si>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</si>
  <si>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</si>
  <si>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</si>
  <si>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</si>
  <si>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</si>
  <si>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</si>
  <si>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</si>
  <si>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</si>
  <si>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</si>
  <si>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</si>
  <si>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</si>
  <si>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</si>
  <si>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</si>
  <si>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</si>
  <si>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</si>
  <si>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</si>
  <si>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</si>
  <si>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</si>
  <si>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</si>
  <si>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</si>
  <si>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</si>
  <si>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</si>
  <si>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</si>
  <si>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</si>
  <si>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</si>
  <si>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</si>
  <si>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</si>
  <si>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</si>
  <si>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</si>
  <si>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</si>
  <si>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</si>
  <si>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</si>
  <si>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</si>
  <si>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</si>
  <si>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</si>
  <si>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</si>
  <si>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</si>
  <si>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</si>
  <si>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</si>
  <si>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</si>
  <si>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</si>
  <si>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</si>
  <si>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</si>
  <si>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</si>
  <si>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</si>
  <si>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</si>
  <si>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</si>
  <si>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</si>
  <si>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</si>
  <si>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</si>
  <si>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</si>
  <si>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</si>
  <si>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</si>
  <si>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</si>
  <si>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</si>
  <si>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</si>
  <si>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</si>
  <si>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</si>
  <si>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</si>
  <si>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</si>
  <si>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</si>
  <si>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</si>
  <si>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</si>
  <si>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</si>
  <si>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</si>
  <si>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</si>
  <si>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</si>
  <si>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</si>
  <si>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</si>
  <si>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</si>
  <si>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</si>
  <si>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</si>
  <si>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</si>
  <si>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</si>
  <si>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</si>
  <si>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</si>
  <si>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</si>
  <si>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</si>
  <si>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</si>
  <si>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</si>
  <si>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</si>
  <si>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</si>
  <si>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</si>
  <si>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</si>
  <si>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</si>
  <si>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</si>
  <si>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</si>
  <si>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</si>
  <si>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</si>
  <si>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</si>
  <si>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</si>
  <si>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</si>
  <si>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</si>
  <si>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</si>
  <si>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</si>
  <si>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</si>
  <si>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</si>
  <si>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</si>
  <si>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</si>
  <si>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</si>
  <si>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</si>
  <si>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</si>
  <si>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</si>
  <si>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</si>
  <si>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</si>
  <si>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</si>
  <si>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</si>
  <si>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</si>
  <si>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</si>
  <si>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</si>
  <si>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</si>
  <si>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</si>
  <si>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</si>
  <si>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</si>
  <si>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</si>
  <si>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</si>
  <si>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</si>
  <si>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</si>
  <si>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</si>
  <si>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</si>
  <si>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</si>
  <si>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</si>
  <si>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</si>
  <si>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</si>
  <si>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</si>
  <si>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</si>
  <si>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</si>
  <si>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</si>
  <si>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</si>
  <si>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</si>
  <si>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</si>
  <si>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</si>
  <si>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</si>
  <si>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</si>
  <si>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</si>
  <si>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</si>
  <si>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</si>
  <si>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</si>
  <si>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</si>
  <si>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</si>
  <si>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</si>
  <si>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</si>
  <si>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</si>
  <si>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</si>
  <si>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</si>
  <si>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</si>
  <si>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</si>
  <si>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</si>
  <si>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</si>
  <si>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</si>
  <si>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</si>
  <si>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</si>
  <si>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</si>
  <si>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</si>
  <si>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</si>
  <si>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</si>
  <si>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</si>
  <si>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</si>
  <si>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</si>
  <si>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</si>
  <si>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</si>
  <si>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</si>
  <si>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</si>
  <si>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</si>
  <si>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</si>
  <si>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</si>
  <si>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</si>
  <si>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</si>
  <si>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</si>
  <si>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</si>
  <si>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</si>
  <si>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</si>
  <si>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</si>
  <si>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</si>
  <si>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</si>
  <si>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</si>
  <si>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</si>
  <si>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</si>
  <si>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</si>
  <si>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</si>
  <si>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</si>
  <si>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</si>
  <si>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</si>
  <si>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</si>
  <si>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</si>
  <si>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</si>
  <si>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</si>
  <si>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</si>
  <si>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</si>
  <si>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</si>
  <si>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</si>
  <si>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</si>
  <si>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</si>
  <si>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</si>
  <si>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</si>
  <si>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</si>
  <si>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</si>
  <si>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</si>
  <si>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</si>
  <si>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</si>
  <si>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</si>
  <si>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</si>
  <si>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</si>
  <si>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</si>
  <si>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</si>
  <si>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</si>
  <si>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</si>
  <si>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</si>
  <si>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</si>
  <si>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</si>
  <si>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</si>
  <si>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</si>
  <si>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</si>
  <si>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</si>
  <si>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</si>
  <si>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</si>
  <si>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</si>
  <si>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</si>
  <si>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</si>
  <si>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</si>
  <si>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</si>
  <si>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</si>
  <si>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</si>
  <si>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</si>
  <si>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</si>
  <si>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</si>
  <si>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</si>
  <si>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</si>
  <si>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</si>
  <si>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</si>
  <si>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</si>
  <si>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</si>
  <si>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</si>
  <si>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</si>
  <si>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</si>
  <si>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</si>
  <si>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</si>
  <si>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</si>
  <si>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</si>
  <si>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</si>
  <si>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</si>
  <si>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</si>
  <si>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</si>
  <si>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</si>
  <si>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</si>
  <si>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</si>
  <si>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</si>
  <si>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</si>
  <si>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</si>
  <si>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</si>
  <si>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</si>
  <si>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</si>
  <si>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</si>
  <si>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</si>
  <si>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</si>
  <si>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</si>
  <si>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</si>
  <si>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</si>
  <si>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</si>
  <si>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</si>
  <si>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</si>
  <si>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</si>
  <si>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</si>
  <si>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</si>
  <si>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</si>
  <si>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</si>
  <si>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</si>
  <si>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</si>
  <si>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</si>
  <si>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</si>
  <si>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</si>
  <si>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</si>
  <si>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</si>
  <si>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</si>
  <si>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</si>
  <si>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</si>
  <si>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</si>
  <si>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</si>
  <si>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</si>
  <si>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</si>
  <si>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</si>
  <si>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</si>
  <si>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</si>
  <si>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</si>
  <si>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</si>
  <si>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</si>
  <si>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</si>
  <si>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</si>
  <si>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</si>
  <si>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</si>
  <si>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</si>
  <si>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</si>
  <si>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</si>
  <si>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</si>
  <si>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</si>
  <si>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</si>
  <si>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</si>
  <si>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</si>
  <si>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</si>
  <si>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</si>
  <si>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</si>
  <si>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</si>
  <si>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</si>
  <si>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</si>
  <si>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</si>
  <si>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</si>
  <si>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</si>
  <si>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</si>
  <si>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</si>
  <si>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</si>
  <si>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</si>
  <si>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</si>
  <si>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</si>
  <si>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</si>
  <si>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</si>
  <si>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</si>
  <si>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</si>
  <si>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</si>
  <si>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</si>
  <si>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</si>
  <si>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</si>
  <si>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</si>
  <si>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</si>
  <si>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</si>
  <si>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</si>
  <si>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</si>
  <si>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</si>
  <si>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</si>
  <si>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</si>
  <si>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</si>
  <si>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</si>
  <si>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</si>
  <si>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</si>
  <si>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</si>
  <si>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</si>
  <si>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</si>
  <si>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</si>
  <si>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</si>
  <si>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</si>
  <si>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</si>
  <si>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</si>
  <si>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</si>
  <si>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</si>
  <si>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</si>
  <si>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</si>
  <si>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</si>
  <si>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</si>
  <si>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</si>
  <si>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</si>
  <si>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</si>
  <si>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</si>
  <si>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</si>
  <si>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</si>
  <si>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</si>
  <si>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</si>
  <si>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</si>
  <si>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</si>
  <si>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</si>
  <si>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</si>
  <si>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</si>
  <si>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</si>
  <si>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</si>
  <si>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</si>
  <si>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</si>
  <si>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</si>
  <si>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</si>
  <si>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</si>
  <si>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</si>
  <si>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</si>
  <si>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</si>
  <si>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</si>
  <si>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</si>
  <si>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</si>
  <si>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</si>
  <si>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</si>
  <si>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</si>
  <si>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</si>
  <si>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</si>
  <si>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</si>
  <si>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</si>
  <si>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</si>
  <si>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</si>
  <si>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</si>
  <si>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</si>
  <si>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</si>
  <si>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</si>
  <si>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</si>
  <si>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</si>
  <si>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</si>
  <si>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</si>
  <si>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</si>
  <si>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</si>
  <si>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</si>
  <si>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</si>
  <si>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</si>
  <si>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</si>
  <si>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</si>
  <si>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</si>
  <si>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</si>
  <si>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</si>
  <si>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</si>
  <si>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</si>
  <si>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</si>
  <si>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</si>
  <si>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</si>
  <si>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</si>
  <si>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</si>
  <si>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</si>
  <si>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</si>
  <si>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</si>
  <si>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</si>
  <si>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</si>
  <si>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</si>
  <si>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</si>
  <si>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</si>
  <si>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</si>
  <si>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</si>
  <si>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</si>
  <si>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</si>
  <si>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</si>
  <si>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</si>
  <si>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</si>
  <si>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</si>
  <si>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</si>
  <si>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</si>
  <si>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</si>
  <si>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</si>
  <si>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</si>
  <si>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</si>
  <si>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</si>
  <si>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</si>
  <si>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</si>
  <si>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</si>
  <si>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</si>
  <si>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</si>
  <si>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</si>
  <si>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</si>
  <si>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</si>
  <si>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</si>
  <si>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</si>
  <si>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</si>
  <si>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</si>
  <si>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</si>
  <si>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</si>
  <si>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</si>
  <si>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</si>
  <si>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</si>
  <si>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</si>
  <si>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</si>
  <si>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</si>
  <si>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</si>
  <si>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</si>
  <si>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</si>
  <si>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</si>
  <si>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</si>
  <si>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</si>
  <si>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</si>
  <si>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</si>
  <si>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</si>
  <si>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</si>
  <si>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</si>
  <si>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</si>
  <si>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</si>
  <si>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</si>
  <si>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</si>
  <si>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</si>
  <si>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</si>
  <si>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</si>
  <si>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</si>
  <si>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</si>
  <si>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</si>
  <si>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</si>
  <si>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</si>
  <si>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</si>
  <si>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</si>
  <si>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</si>
  <si>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</si>
  <si>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</si>
  <si>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</si>
  <si>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</si>
  <si>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</si>
  <si>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</si>
  <si>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</si>
  <si>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</si>
  <si>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</si>
  <si>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</si>
  <si>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</si>
  <si>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</si>
  <si>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</si>
  <si>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</si>
  <si>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</si>
  <si>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</si>
  <si>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</si>
  <si>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</si>
  <si>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</si>
  <si>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</si>
  <si>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</si>
  <si>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</si>
  <si>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</si>
  <si>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</si>
  <si>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</si>
  <si>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</si>
  <si>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</si>
  <si>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</si>
  <si>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</si>
  <si>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</si>
  <si>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</si>
  <si>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</si>
  <si>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</si>
  <si>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</si>
  <si>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</si>
  <si>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</si>
  <si>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</si>
  <si>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</si>
  <si>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</si>
  <si>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</si>
  <si>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</si>
  <si>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</si>
  <si>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</si>
  <si>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</si>
  <si>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</si>
  <si>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</si>
  <si>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</si>
  <si>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</si>
  <si>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</si>
  <si>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</si>
  <si>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</si>
  <si>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</si>
  <si>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</si>
  <si>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</si>
  <si>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</si>
  <si>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</si>
  <si>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</si>
  <si>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</si>
  <si>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</si>
  <si>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</si>
  <si>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</si>
  <si>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</si>
  <si>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</si>
  <si>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</si>
  <si>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</si>
  <si>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</si>
  <si>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</si>
  <si>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</si>
  <si>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</si>
  <si>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</si>
  <si>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</si>
  <si>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</si>
  <si>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</si>
  <si>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</si>
  <si>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</si>
  <si>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</si>
  <si>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</si>
  <si>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</si>
  <si>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</si>
  <si>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</si>
  <si>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</si>
  <si>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</si>
  <si>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</si>
  <si>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</si>
  <si>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</si>
  <si>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</si>
  <si>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</si>
  <si>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</si>
  <si>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</si>
  <si>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</si>
  <si>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</si>
  <si>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</si>
  <si>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</si>
  <si>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</si>
  <si>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</si>
  <si>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</si>
  <si>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</si>
  <si>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</si>
  <si>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</si>
  <si>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</si>
  <si>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</si>
  <si>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</si>
  <si>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</si>
  <si>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</si>
  <si>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</si>
  <si>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</si>
  <si>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</si>
  <si>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</si>
  <si>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</si>
  <si>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</si>
  <si>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</si>
  <si>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</si>
  <si>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</si>
  <si>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</si>
  <si>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</si>
  <si>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</si>
  <si>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</si>
  <si>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</si>
  <si>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</si>
  <si>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</si>
  <si>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</si>
  <si>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</si>
  <si>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</si>
  <si>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</si>
  <si>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</si>
  <si>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</si>
  <si>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</si>
  <si>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</si>
  <si>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</si>
  <si>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</si>
  <si>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</si>
  <si>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</si>
  <si>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</si>
  <si>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</si>
  <si>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</si>
  <si>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</si>
  <si>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</si>
  <si>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</si>
  <si>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</si>
  <si>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</si>
  <si>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</si>
  <si>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</si>
  <si>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</si>
  <si>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</si>
  <si>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</si>
  <si>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</si>
  <si>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</si>
  <si>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</si>
  <si>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</si>
  <si>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</si>
  <si>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</si>
  <si>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</si>
  <si>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</si>
  <si>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</si>
  <si>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</si>
  <si>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</si>
  <si>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</si>
  <si>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</si>
  <si>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</si>
  <si>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</si>
  <si>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</si>
  <si>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</si>
  <si>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</si>
  <si>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</si>
  <si>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</si>
  <si>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</si>
  <si>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</si>
  <si>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</si>
  <si>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</si>
  <si>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</si>
  <si>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</si>
  <si>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</si>
  <si>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</si>
  <si>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</si>
  <si>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</si>
  <si>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</si>
  <si>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</si>
  <si>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</si>
  <si>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</si>
  <si>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</si>
  <si>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</si>
  <si>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</si>
  <si>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</si>
  <si>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</si>
  <si>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</si>
  <si>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</si>
  <si>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</si>
  <si>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</si>
  <si>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</si>
  <si>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</si>
  <si>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</si>
  <si>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</si>
  <si>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</si>
  <si>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</si>
  <si>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</si>
  <si>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</si>
  <si>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</si>
  <si>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</si>
  <si>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</si>
  <si>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</si>
  <si>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</si>
  <si>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</si>
  <si>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</si>
  <si>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</si>
  <si>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</si>
  <si>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</si>
  <si>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</si>
  <si>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</si>
  <si>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</si>
  <si>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</si>
  <si>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</si>
  <si>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</si>
  <si>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</si>
  <si>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</si>
  <si>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</si>
  <si>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</si>
  <si>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</si>
  <si>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</si>
  <si>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</si>
  <si>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</si>
  <si>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</si>
  <si>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</si>
  <si>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</si>
  <si>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</si>
  <si>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</si>
  <si>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</si>
  <si>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</si>
  <si>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</si>
  <si>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</si>
  <si>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</si>
  <si>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</si>
  <si>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</si>
  <si>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</si>
  <si>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</si>
  <si>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</si>
  <si>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</si>
  <si>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</si>
  <si>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</si>
  <si>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</si>
  <si>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</si>
  <si>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</si>
  <si>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</si>
  <si>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</si>
  <si>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</si>
  <si>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</si>
  <si>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</si>
  <si>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</si>
  <si>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</si>
  <si>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</si>
  <si>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</si>
  <si>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</si>
  <si>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</si>
  <si>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</si>
  <si>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</si>
  <si>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</si>
  <si>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</si>
  <si>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</si>
  <si>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</si>
  <si>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</si>
  <si>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</si>
  <si>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</si>
  <si>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</si>
  <si>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</si>
  <si>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</si>
  <si>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</si>
  <si>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</si>
  <si>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</si>
  <si>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</si>
  <si>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</si>
  <si>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</si>
  <si>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</si>
  <si>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</si>
  <si>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</si>
  <si>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</si>
  <si>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</si>
  <si>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</si>
  <si>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</si>
  <si>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</si>
  <si>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</si>
  <si>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</si>
  <si>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</si>
  <si>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</si>
  <si>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</si>
  <si>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</si>
  <si>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</si>
  <si>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</si>
  <si>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</si>
  <si>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</si>
  <si>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</si>
  <si>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</si>
  <si>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</si>
  <si>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</si>
  <si>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</si>
  <si>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</si>
  <si>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</si>
  <si>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</si>
  <si>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</si>
  <si>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</si>
  <si>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</si>
  <si>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</si>
  <si>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</si>
  <si>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</si>
  <si>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</si>
  <si>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</si>
  <si>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</si>
  <si>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</si>
  <si>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</si>
  <si>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</si>
  <si>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</si>
  <si>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</si>
  <si>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</si>
  <si>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</si>
  <si>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</si>
  <si>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</si>
  <si>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</si>
  <si>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</si>
  <si>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</si>
  <si>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</si>
  <si>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</si>
  <si>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</si>
  <si>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</si>
  <si>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</si>
  <si>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</si>
  <si>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</si>
  <si>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</si>
  <si>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</si>
  <si>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</si>
  <si>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</si>
  <si>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</si>
  <si>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</si>
  <si>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</si>
  <si>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</si>
  <si>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</si>
  <si>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</si>
  <si>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</si>
  <si>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</si>
  <si>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</si>
  <si>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</si>
  <si>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</si>
  <si>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</si>
  <si>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</si>
  <si>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</si>
  <si>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</si>
  <si>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</si>
  <si>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</si>
  <si>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</si>
  <si>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</si>
  <si>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</si>
  <si>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</si>
  <si>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</si>
  <si>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</si>
  <si>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</si>
  <si>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</si>
  <si>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</si>
  <si>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</si>
  <si>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</si>
  <si>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</si>
  <si>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</si>
  <si>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</si>
  <si>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</si>
  <si>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</si>
  <si>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</si>
  <si>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</si>
  <si>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</si>
  <si>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</si>
  <si>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</si>
  <si>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</si>
  <si>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</si>
  <si>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</si>
  <si>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</si>
  <si>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</si>
  <si>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</si>
  <si>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</si>
  <si>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</si>
  <si>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</si>
  <si>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</si>
  <si>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</si>
  <si>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</si>
  <si>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</si>
  <si>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</si>
  <si>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</si>
  <si>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</si>
  <si>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</si>
  <si>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</si>
  <si>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</si>
  <si>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</si>
  <si>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</si>
  <si>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</si>
  <si>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</si>
  <si>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</si>
  <si>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</si>
  <si>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</si>
  <si>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</si>
  <si>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</si>
  <si>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</si>
  <si>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</si>
  <si>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</si>
  <si>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</si>
  <si>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</si>
  <si>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</si>
  <si>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</si>
  <si>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</si>
  <si>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</si>
  <si>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</si>
  <si>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</si>
  <si>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</si>
  <si>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</si>
  <si>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</si>
  <si>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</si>
  <si>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</si>
  <si>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</si>
  <si>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</si>
  <si>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</si>
  <si>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</si>
  <si>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</si>
  <si>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</si>
  <si>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</si>
  <si>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</si>
  <si>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</si>
  <si>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</si>
  <si>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</si>
  <si>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</si>
  <si>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</si>
  <si>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</si>
  <si>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</si>
  <si>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</si>
  <si>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</si>
  <si>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</si>
  <si>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</si>
  <si>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</si>
  <si>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</si>
  <si>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</si>
  <si>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</si>
  <si>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</si>
  <si>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</si>
  <si>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</si>
  <si>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</si>
  <si>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</si>
  <si>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</si>
  <si>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</si>
  <si>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</si>
  <si>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</si>
  <si>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</si>
  <si>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</si>
  <si>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</si>
  <si>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</si>
  <si>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</si>
  <si>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</si>
  <si>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</si>
  <si>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</si>
  <si>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</si>
  <si>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</si>
  <si>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</si>
  <si>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</si>
  <si>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</si>
  <si>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</si>
  <si>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</si>
  <si>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</si>
  <si>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</si>
  <si>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</si>
  <si>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</si>
  <si>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</si>
  <si>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</si>
  <si>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</si>
  <si>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</si>
  <si>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</si>
  <si>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</si>
  <si>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</si>
  <si>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</si>
  <si>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</si>
  <si>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</si>
  <si>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</si>
  <si>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</si>
  <si>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</si>
  <si>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</si>
  <si>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</si>
  <si>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</si>
  <si>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</si>
  <si>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</si>
  <si>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</si>
  <si>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</si>
  <si>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</si>
  <si>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</si>
  <si>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</si>
  <si>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</si>
  <si>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</si>
  <si>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</si>
  <si>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</si>
  <si>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</si>
  <si>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</si>
  <si>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</si>
  <si>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</si>
  <si>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</si>
  <si>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</si>
  <si>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</si>
  <si>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</si>
  <si>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</si>
  <si>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</si>
  <si>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</si>
  <si>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</si>
  <si>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</si>
  <si>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</si>
  <si>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</si>
  <si>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</si>
  <si>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</si>
  <si>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</si>
  <si>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</si>
  <si>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</si>
  <si>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</si>
  <si>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</si>
  <si>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</si>
  <si>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</si>
  <si>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</si>
  <si>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</si>
  <si>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</si>
  <si>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</si>
  <si>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</si>
  <si>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</si>
  <si>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</si>
  <si>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</si>
  <si>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</si>
  <si>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</si>
  <si>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</si>
  <si>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</si>
  <si>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</si>
  <si>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</si>
  <si>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</si>
  <si>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</si>
  <si>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</si>
  <si>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</si>
  <si>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</si>
  <si>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</si>
  <si>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</si>
  <si>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</si>
  <si>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</si>
  <si>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</si>
  <si>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</si>
  <si>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</si>
  <si>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</si>
  <si>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</si>
  <si>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</si>
  <si>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</si>
  <si>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</si>
  <si>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</si>
  <si>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</si>
  <si>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</si>
  <si>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</si>
  <si>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</si>
  <si>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</si>
  <si>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</si>
  <si>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</si>
  <si>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</si>
  <si>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</si>
  <si>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</si>
  <si>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</si>
  <si>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</si>
  <si>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</si>
  <si>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</si>
  <si>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</si>
  <si>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</si>
  <si>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</si>
  <si>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</si>
  <si>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</si>
  <si>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</si>
  <si>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</si>
  <si>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</si>
  <si>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</si>
  <si>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</si>
  <si>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</si>
  <si>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</si>
  <si>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</si>
  <si>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</si>
  <si>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</si>
  <si>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</si>
  <si>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</si>
  <si>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</si>
  <si>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</si>
  <si>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</si>
  <si>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</si>
  <si>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</si>
  <si>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</si>
  <si>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</si>
  <si>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</si>
  <si>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</si>
  <si>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</si>
  <si>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</si>
  <si>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</si>
  <si>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</si>
  <si>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</si>
  <si>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</si>
  <si>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</si>
  <si>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</si>
  <si>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</si>
  <si>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</si>
  <si>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</si>
  <si>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</si>
  <si>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</si>
  <si>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</si>
  <si>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</si>
  <si>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</si>
  <si>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</si>
  <si>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</si>
  <si>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</si>
  <si>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</si>
  <si>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</si>
  <si>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</si>
  <si>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</si>
  <si>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</si>
  <si>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</si>
  <si>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</si>
  <si>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</si>
  <si>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</si>
  <si>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</si>
  <si>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</si>
  <si>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</si>
  <si>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</si>
  <si>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</si>
  <si>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</si>
  <si>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</si>
  <si>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</si>
  <si>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</si>
  <si>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</si>
  <si>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</si>
  <si>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</si>
  <si>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</si>
  <si>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</si>
  <si>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</si>
  <si>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</si>
  <si>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</si>
  <si>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</si>
  <si>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</si>
  <si>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</si>
  <si>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</si>
  <si>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</si>
  <si>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</si>
  <si>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</si>
  <si>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</si>
  <si>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</si>
  <si>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</si>
  <si>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</si>
  <si>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</si>
  <si>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</si>
  <si>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</si>
  <si>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</si>
  <si>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</si>
  <si>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</si>
  <si>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</si>
  <si>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</si>
  <si>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</si>
  <si>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</si>
  <si>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</si>
  <si>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</si>
  <si>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</si>
  <si>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</si>
  <si>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</si>
  <si>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</si>
  <si>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</si>
  <si>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</si>
  <si>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</si>
  <si>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</si>
  <si>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</si>
  <si>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</si>
  <si>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</si>
  <si>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</si>
  <si>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</si>
  <si>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</si>
  <si>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</si>
  <si>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</si>
  <si>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</si>
  <si>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</si>
  <si>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</si>
  <si>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</si>
  <si>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</si>
  <si>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</si>
  <si>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</si>
  <si>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</si>
  <si>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</si>
  <si>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</si>
  <si>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</si>
  <si>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</si>
  <si>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</si>
  <si>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</si>
  <si>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</si>
  <si>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</si>
  <si>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</si>
  <si>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</si>
  <si>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</si>
  <si>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</si>
  <si>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</si>
  <si>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</si>
  <si>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</si>
  <si>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</si>
  <si>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</si>
  <si>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</si>
  <si>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</si>
  <si>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</si>
  <si>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</si>
  <si>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</si>
  <si>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</si>
  <si>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</si>
  <si>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</si>
  <si>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</si>
  <si>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</si>
  <si>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</si>
  <si>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</si>
  <si>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</si>
  <si>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</si>
  <si>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</si>
  <si>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</si>
  <si>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</si>
  <si>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</si>
  <si>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</si>
  <si>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</si>
  <si>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</si>
  <si>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</si>
  <si>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</si>
  <si>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</si>
  <si>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</si>
  <si>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</si>
  <si>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</si>
  <si>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</si>
  <si>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</si>
  <si>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</si>
  <si>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</si>
  <si>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</si>
  <si>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</si>
  <si>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</si>
  <si>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</si>
  <si>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</si>
  <si>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</si>
  <si>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</si>
  <si>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</si>
  <si>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</si>
  <si>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</si>
  <si>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</si>
  <si>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</si>
  <si>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</si>
  <si>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</si>
  <si>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</si>
  <si>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</si>
  <si>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</si>
  <si>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</si>
  <si>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</si>
  <si>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</si>
  <si>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</si>
  <si>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</si>
  <si>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</si>
  <si>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</si>
  <si>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</si>
  <si>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</si>
  <si>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</si>
  <si>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</si>
  <si>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</si>
  <si>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</si>
  <si>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</si>
  <si>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</si>
  <si>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</si>
  <si>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</si>
  <si>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</si>
  <si>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</si>
  <si>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</si>
  <si>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</si>
  <si>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</si>
  <si>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</si>
  <si>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</si>
  <si>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</si>
  <si>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</si>
  <si>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</si>
  <si>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</si>
  <si>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</si>
  <si>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</si>
  <si>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</si>
  <si>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</si>
  <si>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</si>
  <si>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</si>
  <si>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</si>
  <si>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</si>
  <si>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</si>
  <si>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</si>
  <si>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</si>
  <si>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</si>
  <si>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</si>
  <si>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</si>
  <si>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</si>
  <si>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</si>
  <si>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</si>
  <si>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</si>
  <si>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</si>
  <si>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</si>
  <si>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</si>
  <si>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</si>
  <si>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</si>
  <si>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</si>
  <si>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</si>
  <si>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</si>
  <si>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</si>
  <si>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</si>
  <si>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</si>
  <si>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</si>
  <si>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</si>
  <si>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</si>
  <si>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</si>
  <si>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</si>
  <si>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</si>
  <si>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</si>
  <si>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</si>
  <si>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</si>
  <si>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</si>
  <si>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</si>
  <si>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</si>
  <si>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</si>
  <si>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</si>
  <si>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</si>
  <si>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</si>
  <si>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</si>
  <si>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</si>
  <si>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</si>
  <si>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</si>
  <si>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</si>
  <si>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</si>
  <si>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</si>
  <si>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</si>
  <si>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</si>
  <si>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</si>
  <si>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</si>
  <si>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</si>
  <si>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</si>
  <si>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</si>
  <si>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</si>
  <si>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</si>
  <si>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</si>
  <si>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</si>
  <si>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</si>
  <si>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</si>
  <si>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</si>
  <si>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</si>
  <si>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</si>
  <si>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</si>
  <si>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</si>
  <si>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</si>
  <si>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</si>
  <si>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</si>
  <si>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</si>
  <si>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</si>
  <si>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</si>
  <si>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</si>
  <si>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</si>
  <si>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</si>
  <si>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</si>
  <si>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</si>
  <si>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</si>
  <si>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</si>
  <si>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</si>
  <si>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</si>
  <si>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</si>
  <si>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</si>
  <si>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</si>
  <si>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</si>
  <si>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</si>
  <si>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</si>
  <si>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</si>
  <si>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</si>
  <si>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</si>
  <si>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</si>
  <si>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</si>
  <si>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</si>
  <si>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</si>
  <si>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</si>
  <si>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</si>
  <si>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</si>
  <si>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</si>
  <si>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</si>
  <si>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</si>
  <si>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</si>
  <si>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</si>
  <si>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</si>
  <si>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</si>
  <si>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</si>
  <si>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</si>
  <si>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</si>
  <si>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</si>
  <si>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</si>
  <si>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</si>
  <si>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</si>
  <si>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</si>
  <si>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</si>
  <si>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</si>
  <si>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</si>
  <si>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</si>
  <si>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</si>
  <si>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</si>
  <si>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</si>
  <si>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</si>
  <si>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</si>
  <si>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</si>
  <si>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</si>
  <si>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</si>
  <si>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</si>
  <si>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</si>
  <si>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</si>
  <si>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</si>
  <si>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</si>
  <si>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</si>
  <si>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</si>
  <si>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</si>
  <si>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</si>
  <si>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</si>
  <si>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</si>
  <si>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</si>
  <si>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</si>
  <si>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</si>
  <si>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</si>
  <si>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</si>
  <si>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</si>
  <si>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</si>
  <si>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</si>
  <si>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</si>
  <si>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</si>
  <si>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</si>
  <si>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</si>
  <si>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</si>
  <si>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</si>
  <si>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</si>
  <si>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</si>
  <si>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</si>
  <si>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</si>
  <si>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</si>
  <si>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</si>
  <si>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</si>
  <si>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</si>
  <si>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</si>
  <si>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</si>
  <si>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</si>
  <si>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</si>
  <si>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</si>
  <si>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</si>
  <si>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</si>
  <si>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</si>
  <si>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</si>
  <si>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</si>
  <si>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</si>
  <si>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</si>
  <si>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</si>
  <si>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</si>
  <si>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</si>
  <si>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</si>
  <si>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</si>
  <si>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</si>
  <si>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</si>
  <si>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</si>
  <si>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</si>
  <si>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</si>
  <si>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</si>
  <si>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</si>
  <si>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</si>
  <si>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</si>
  <si>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</si>
  <si>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</si>
  <si>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</si>
  <si>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</si>
  <si>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</si>
  <si>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</si>
  <si>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</si>
  <si>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</si>
  <si>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</si>
  <si>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</si>
  <si>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</si>
  <si>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</si>
  <si>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</si>
  <si>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</si>
  <si>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</si>
  <si>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</si>
  <si>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</si>
  <si>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</si>
  <si>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</si>
  <si>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</si>
  <si>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</si>
  <si>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</si>
  <si>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</si>
  <si>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</si>
  <si>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</si>
  <si>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</si>
  <si>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</si>
  <si>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</si>
  <si>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</si>
  <si>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</si>
  <si>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</si>
  <si>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</si>
  <si>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</si>
  <si>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</si>
  <si>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</si>
  <si>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</si>
  <si>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</si>
  <si>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</si>
  <si>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</si>
  <si>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</si>
  <si>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</si>
  <si>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</si>
  <si>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</si>
  <si>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</si>
  <si>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</si>
  <si>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</si>
  <si>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</si>
  <si>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</si>
  <si>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</si>
  <si>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</si>
  <si>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</si>
  <si>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</si>
  <si>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</si>
  <si>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</si>
  <si>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</si>
  <si>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</si>
  <si>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</si>
  <si>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</si>
  <si>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</si>
  <si>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</si>
  <si>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</si>
  <si>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</si>
  <si>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</si>
  <si>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</si>
  <si>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</si>
  <si>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</si>
  <si>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</si>
  <si>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</si>
  <si>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</si>
  <si>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</si>
  <si>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</si>
  <si>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</si>
  <si>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</si>
  <si>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</si>
  <si>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</si>
  <si>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</si>
  <si>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</si>
  <si>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</si>
  <si>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</si>
  <si>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</si>
  <si>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</si>
  <si>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</si>
  <si>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</si>
  <si>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</si>
  <si>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</si>
  <si>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</si>
  <si>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</si>
  <si>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</si>
  <si>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</si>
  <si>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</si>
  <si>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</si>
  <si>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</si>
  <si>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</si>
  <si>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</si>
  <si>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</si>
  <si>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</si>
  <si>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</si>
  <si>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</si>
  <si>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</si>
  <si>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</si>
  <si>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</si>
  <si>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</si>
  <si>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</si>
  <si>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</si>
  <si>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</si>
  <si>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</si>
  <si>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</si>
  <si>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</si>
  <si>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</si>
  <si>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</si>
  <si>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</si>
  <si>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</si>
  <si>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</si>
  <si>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</si>
  <si>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</si>
  <si>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</si>
  <si>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</si>
  <si>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</si>
  <si>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</si>
  <si>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</si>
  <si>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</si>
  <si>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</si>
  <si>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</si>
  <si>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</si>
  <si>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</si>
  <si>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</si>
  <si>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</si>
  <si>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</si>
  <si>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</si>
  <si>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</si>
  <si>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</si>
  <si>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</si>
  <si>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</si>
  <si>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</si>
  <si>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</si>
  <si>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</si>
  <si>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</si>
  <si>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</si>
  <si>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</si>
  <si>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</si>
  <si>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</si>
  <si>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</si>
  <si>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</si>
  <si>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</si>
  <si>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</si>
  <si>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</si>
  <si>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</si>
  <si>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</si>
  <si>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</si>
  <si>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</si>
  <si>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</si>
  <si>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</si>
  <si>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</si>
  <si>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</si>
  <si>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</si>
  <si>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</si>
  <si>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</si>
  <si>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</si>
  <si>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</si>
  <si>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</si>
  <si>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</si>
  <si>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</si>
  <si>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</si>
  <si>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</si>
  <si>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</si>
  <si>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</si>
  <si>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</si>
  <si>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</si>
  <si>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</si>
  <si>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</si>
  <si>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</si>
  <si>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</si>
  <si>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</si>
  <si>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</si>
  <si>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</si>
  <si>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</si>
  <si>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</si>
  <si>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</si>
  <si>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</si>
  <si>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</si>
  <si>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</si>
  <si>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</si>
  <si>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</si>
  <si>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</si>
  <si>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</si>
  <si>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</si>
  <si>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</si>
  <si>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</si>
  <si>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</si>
  <si>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</si>
  <si>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</si>
  <si>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</si>
  <si>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</si>
  <si>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</si>
  <si>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</si>
  <si>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</si>
  <si>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</si>
  <si>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</si>
  <si>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</si>
  <si>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</si>
  <si>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</si>
  <si>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</si>
  <si>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</si>
  <si>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</si>
  <si>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</si>
  <si>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</si>
  <si>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</si>
  <si>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</si>
  <si>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</si>
  <si>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</si>
  <si>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</si>
  <si>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</si>
  <si>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</si>
  <si>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</si>
  <si>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</si>
  <si>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</si>
  <si>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</si>
  <si>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</si>
  <si>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</si>
  <si>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</si>
  <si>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</si>
  <si>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</si>
  <si>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</si>
  <si>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</si>
  <si>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</si>
  <si>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</si>
  <si>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</si>
  <si>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</si>
  <si>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</si>
  <si>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</si>
  <si>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</si>
  <si>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</si>
  <si>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</si>
  <si>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</si>
  <si>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</si>
  <si>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</si>
  <si>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</si>
  <si>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</si>
  <si>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</si>
  <si>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</si>
  <si>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</si>
  <si>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</si>
  <si>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</si>
  <si>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</si>
  <si>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</si>
  <si>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</si>
  <si>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</si>
  <si>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</si>
  <si>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</si>
  <si>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</si>
  <si>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</si>
  <si>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</si>
  <si>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</si>
  <si>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</si>
  <si>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</si>
  <si>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</si>
  <si>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</si>
  <si>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</si>
  <si>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</si>
  <si>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</si>
  <si>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</si>
  <si>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</si>
  <si>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</si>
  <si>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</si>
  <si>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</si>
  <si>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</si>
  <si>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</si>
  <si>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</si>
  <si>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</si>
  <si>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</si>
  <si>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</si>
  <si>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</si>
  <si>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</si>
  <si>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</si>
  <si>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</si>
  <si>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</si>
  <si>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</si>
  <si>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</si>
  <si>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</si>
  <si>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</si>
  <si>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</si>
  <si>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</si>
  <si>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</si>
  <si>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</si>
  <si>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</si>
  <si>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</si>
  <si>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</si>
  <si>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</si>
  <si>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</si>
  <si>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</si>
  <si>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</si>
  <si>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</si>
  <si>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</si>
  <si>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</si>
  <si>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</si>
  <si>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</si>
  <si>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</si>
  <si>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</si>
  <si>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</si>
  <si>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</si>
  <si>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</si>
  <si>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</si>
  <si>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</si>
  <si>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</si>
  <si>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</si>
  <si>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</si>
  <si>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</si>
  <si>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</si>
  <si>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</si>
  <si>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</si>
  <si>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</si>
  <si>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</si>
  <si>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</si>
  <si>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</si>
  <si>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</si>
  <si>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</si>
  <si>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</si>
  <si>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</si>
  <si>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</si>
  <si>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</si>
  <si>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</si>
  <si>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</si>
  <si>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</si>
  <si>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</si>
  <si>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</si>
  <si>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</si>
  <si>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</si>
  <si>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</si>
  <si>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</si>
  <si>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</si>
  <si>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</si>
  <si>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</si>
  <si>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</si>
  <si>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</si>
  <si>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</si>
  <si>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</si>
  <si>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</si>
  <si>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</si>
  <si>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</si>
  <si>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</si>
  <si>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</si>
  <si>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</si>
  <si>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</si>
  <si>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</si>
  <si>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</si>
  <si>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</si>
  <si>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</si>
  <si>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</si>
  <si>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</si>
  <si>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</si>
  <si>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</si>
  <si>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</si>
  <si>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</si>
  <si>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</si>
  <si>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</si>
  <si>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</si>
  <si>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</si>
  <si>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</si>
  <si>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</si>
  <si>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</si>
  <si>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</si>
  <si>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</si>
  <si>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</si>
  <si>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</si>
  <si>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</si>
  <si>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</si>
  <si>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</si>
  <si>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</si>
  <si>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</si>
  <si>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</si>
  <si>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</si>
  <si>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</si>
  <si>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</si>
  <si>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</si>
  <si>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</si>
  <si>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</si>
  <si>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</si>
  <si>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</si>
  <si>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</si>
  <si>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</si>
  <si>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</si>
  <si>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</si>
  <si>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</si>
  <si>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</si>
  <si>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</si>
  <si>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</si>
  <si>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</si>
  <si>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</si>
  <si>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</si>
  <si>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</si>
  <si>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</si>
  <si>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</si>
  <si>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</si>
  <si>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</si>
  <si>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</si>
  <si>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</si>
  <si>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</si>
  <si>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</si>
  <si>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</si>
  <si>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</si>
  <si>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</si>
  <si>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</si>
  <si>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</si>
  <si>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</si>
  <si>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</si>
  <si>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</si>
  <si>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</si>
  <si>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</si>
  <si>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</si>
  <si>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</si>
  <si>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</si>
  <si>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</si>
  <si>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</si>
  <si>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</si>
  <si>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</si>
  <si>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</si>
  <si>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</si>
  <si>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</si>
  <si>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</si>
  <si>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</si>
  <si>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</si>
  <si>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</si>
  <si>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</si>
  <si>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</si>
  <si>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</si>
  <si>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</si>
  <si>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</si>
  <si>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</si>
  <si>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</si>
  <si>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</si>
  <si>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</si>
  <si>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</si>
  <si>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</si>
  <si>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</si>
  <si>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</si>
  <si>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</si>
  <si>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</si>
  <si>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</si>
  <si>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</si>
  <si>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</si>
  <si>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</si>
  <si>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</si>
  <si>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</si>
  <si>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</si>
  <si>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</si>
  <si>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</si>
  <si>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</si>
  <si>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</si>
  <si>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</si>
  <si>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</si>
  <si>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</si>
  <si>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</si>
  <si>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</si>
  <si>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</si>
  <si>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</si>
  <si>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</si>
  <si>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</si>
  <si>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</si>
  <si>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</si>
  <si>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</si>
  <si>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</si>
  <si>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</si>
  <si>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</si>
  <si>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</si>
  <si>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</si>
  <si>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</si>
  <si>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</si>
  <si>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</si>
  <si>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</si>
  <si>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</si>
  <si>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</si>
  <si>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</si>
  <si>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</si>
  <si>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</si>
  <si>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</si>
  <si>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</si>
  <si>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</si>
  <si>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</si>
  <si>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</si>
  <si>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</si>
  <si>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</si>
  <si>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</si>
  <si>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</si>
  <si>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</si>
  <si>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</si>
  <si>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</si>
  <si>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</si>
  <si>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</si>
  <si>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</si>
  <si>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</si>
  <si>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</si>
  <si>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</si>
  <si>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</si>
  <si>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</si>
  <si>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</si>
  <si>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</si>
  <si>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</si>
  <si>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</si>
  <si>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</si>
  <si>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</si>
  <si>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</si>
  <si>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</si>
  <si>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</si>
  <si>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</si>
  <si>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</si>
  <si>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</si>
  <si>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</si>
  <si>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</si>
  <si>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</si>
  <si>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</si>
  <si>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</si>
  <si>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</si>
  <si>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</si>
  <si>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</si>
  <si>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</si>
  <si>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</si>
  <si>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</si>
  <si>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</si>
  <si>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</si>
  <si>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</si>
  <si>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</si>
  <si>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</si>
  <si>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</si>
  <si>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</si>
  <si>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</si>
  <si>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</si>
  <si>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</si>
  <si>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</si>
  <si>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</si>
  <si>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</si>
  <si>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</si>
  <si>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</si>
  <si>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</si>
  <si>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</si>
  <si>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</si>
  <si>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</si>
  <si>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</si>
  <si>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</si>
  <si>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</si>
  <si>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</si>
  <si>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</si>
  <si>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</si>
  <si>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</si>
  <si>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</si>
  <si>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</si>
  <si>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</si>
  <si>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</si>
  <si>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</si>
  <si>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</si>
  <si>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</si>
  <si>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</si>
  <si>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</si>
  <si>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</si>
  <si>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</si>
  <si>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</si>
  <si>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</si>
  <si>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</si>
  <si>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</si>
  <si>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</si>
  <si>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</si>
  <si>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</si>
  <si>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</si>
  <si>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</si>
  <si>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</si>
  <si>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</si>
  <si>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</si>
  <si>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</si>
  <si>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</si>
  <si>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</si>
  <si>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</si>
  <si>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</si>
  <si>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</si>
  <si>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</si>
  <si>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</si>
  <si>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</si>
  <si>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</si>
  <si>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</si>
  <si>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</si>
  <si>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</si>
  <si>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</si>
  <si>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</si>
  <si>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</si>
  <si>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</si>
  <si>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</si>
  <si>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</si>
  <si>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</si>
  <si>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</si>
  <si>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</si>
  <si>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</si>
  <si>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</si>
  <si>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</si>
  <si>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</si>
  <si>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</si>
  <si>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</si>
  <si>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</si>
  <si>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</si>
  <si>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</si>
  <si>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</si>
  <si>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</si>
  <si>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</si>
  <si>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</si>
  <si>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</si>
  <si>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</si>
  <si>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</si>
  <si>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</si>
  <si>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</si>
  <si>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</si>
  <si>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</si>
  <si>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</si>
  <si>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</si>
  <si>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</si>
  <si>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</si>
  <si>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</si>
  <si>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</si>
  <si>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</si>
  <si>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</si>
  <si>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</si>
  <si>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</si>
  <si>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</si>
  <si>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</si>
  <si>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</si>
  <si>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</si>
  <si>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</si>
  <si>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</si>
  <si>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</si>
  <si>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</si>
  <si>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</si>
  <si>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</si>
  <si>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</si>
  <si>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</si>
  <si>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</si>
  <si>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</si>
  <si>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</si>
  <si>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</si>
  <si>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</si>
  <si>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</si>
  <si>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</si>
  <si>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</si>
  <si>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</si>
  <si>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</si>
  <si>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</si>
  <si>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</si>
  <si>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</si>
  <si>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</si>
  <si>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</si>
  <si>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</si>
  <si>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</si>
  <si>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</si>
  <si>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</si>
  <si>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</si>
  <si>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</si>
  <si>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</si>
  <si>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</si>
  <si>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</si>
  <si>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</si>
  <si>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</si>
  <si>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</si>
  <si>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</si>
  <si>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</si>
  <si>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</si>
  <si>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</si>
  <si>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</si>
  <si>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</si>
  <si>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</si>
  <si>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</si>
  <si>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</si>
  <si>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</si>
  <si>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</si>
  <si>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</si>
  <si>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</si>
  <si>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</si>
  <si>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</si>
  <si>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</si>
  <si>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</si>
  <si>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</si>
  <si>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</si>
  <si>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</si>
  <si>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</si>
  <si>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</si>
  <si>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</si>
  <si>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</si>
  <si>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</si>
  <si>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</si>
  <si>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</si>
  <si>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</si>
  <si>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</si>
  <si>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</si>
  <si>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</si>
  <si>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</si>
  <si>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</si>
  <si>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</si>
  <si>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</si>
  <si>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</si>
  <si>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</si>
  <si>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</si>
  <si>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</si>
  <si>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</si>
  <si>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</si>
  <si>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</si>
  <si>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</si>
  <si>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</si>
  <si>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</si>
  <si>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</si>
  <si>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</si>
  <si>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</si>
  <si>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</si>
  <si>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</si>
  <si>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</si>
  <si>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</si>
  <si>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</si>
  <si>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</si>
  <si>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</si>
  <si>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</si>
  <si>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</si>
  <si>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</si>
  <si>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</si>
  <si>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</si>
  <si>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</si>
  <si>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</si>
  <si>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</si>
  <si>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</si>
  <si>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</si>
  <si>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</si>
  <si>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</si>
  <si>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</si>
  <si>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</si>
  <si>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</si>
  <si>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</si>
  <si>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</si>
  <si>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</si>
  <si>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</si>
  <si>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</si>
  <si>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</si>
  <si>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</si>
  <si>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</si>
  <si>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</si>
  <si>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</si>
  <si>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</si>
  <si>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</si>
  <si>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</si>
  <si>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</si>
  <si>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</si>
  <si>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</si>
  <si>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</si>
  <si>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</si>
  <si>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</si>
  <si>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</si>
  <si>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</si>
  <si>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</si>
  <si>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</si>
  <si>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</si>
  <si>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</si>
  <si>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</si>
  <si>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</si>
  <si>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</si>
  <si>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</si>
  <si>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</si>
  <si>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</si>
  <si>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</si>
  <si>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</si>
  <si>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</si>
  <si>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</si>
  <si>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</si>
  <si>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</si>
  <si>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</si>
  <si>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</si>
  <si>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</si>
  <si>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</si>
  <si>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</si>
  <si>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</si>
  <si>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</si>
  <si>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</si>
  <si>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</si>
  <si>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</si>
  <si>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</si>
  <si>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</si>
  <si>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</si>
  <si>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</si>
  <si>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</si>
  <si>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</si>
  <si>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</si>
  <si>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</si>
  <si>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</si>
  <si>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</si>
  <si>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</si>
  <si>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</si>
  <si>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</si>
  <si>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</si>
  <si>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</si>
  <si>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</si>
  <si>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</si>
  <si>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</si>
  <si>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</si>
  <si>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</si>
  <si>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</si>
  <si>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</si>
  <si>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</si>
  <si>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</si>
  <si>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</si>
  <si>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</si>
  <si>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</si>
  <si>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</si>
  <si>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</si>
  <si>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</si>
  <si>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</si>
  <si>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</si>
  <si>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</si>
  <si>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</si>
  <si>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</si>
  <si>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</si>
  <si>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</si>
  <si>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</si>
  <si>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</si>
  <si>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</si>
  <si>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</si>
  <si>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</si>
  <si>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</si>
  <si>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</si>
  <si>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</si>
  <si>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</si>
  <si>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</si>
  <si>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</si>
  <si>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</si>
  <si>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</si>
  <si>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</si>
  <si>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</si>
  <si>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</si>
  <si>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</si>
  <si>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</si>
  <si>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</si>
  <si>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</si>
  <si>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</si>
  <si>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</si>
  <si>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</si>
  <si>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</si>
  <si>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</si>
  <si>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</si>
  <si>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</si>
  <si>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</si>
  <si>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</si>
  <si>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</si>
  <si>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</si>
  <si>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</si>
  <si>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</si>
  <si>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</si>
  <si>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</si>
  <si>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</si>
  <si>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</si>
  <si>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</si>
  <si>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</si>
  <si>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</si>
  <si>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</si>
  <si>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</si>
  <si>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</si>
  <si>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</si>
  <si>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</si>
  <si>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</si>
  <si>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</si>
  <si>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</si>
  <si>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</si>
  <si>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</si>
  <si>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</si>
  <si>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</si>
  <si>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</si>
  <si>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</si>
  <si>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</si>
  <si>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</si>
  <si>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</si>
  <si>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</si>
  <si>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</si>
  <si>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</si>
  <si>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</si>
  <si>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</si>
  <si>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</si>
  <si>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</si>
  <si>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</si>
  <si>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</si>
  <si>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</si>
  <si>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</si>
  <si>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</si>
  <si>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</si>
  <si>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</si>
  <si>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</si>
  <si>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</si>
  <si>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</si>
  <si>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</si>
  <si>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</si>
  <si>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</si>
  <si>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</si>
  <si>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</si>
  <si>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</si>
  <si>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</si>
  <si>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</si>
  <si>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</si>
  <si>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</si>
  <si>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</si>
  <si>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</si>
  <si>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</si>
  <si>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</si>
  <si>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</si>
  <si>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</si>
  <si>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</si>
  <si>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</si>
  <si>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</si>
  <si>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</si>
  <si>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</si>
  <si>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</si>
  <si>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</si>
  <si>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</si>
  <si>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</si>
  <si>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</si>
  <si>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</si>
  <si>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</si>
  <si>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</si>
  <si>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</si>
  <si>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</si>
  <si>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</si>
  <si>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</si>
  <si>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</si>
  <si>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</si>
  <si>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</si>
  <si>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</si>
  <si>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</si>
  <si>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</si>
  <si>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</si>
  <si>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</si>
  <si>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</si>
  <si>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</si>
  <si>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</si>
  <si>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</si>
  <si>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</si>
  <si>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</si>
  <si>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</si>
  <si>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</si>
  <si>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</si>
  <si>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</si>
  <si>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</si>
  <si>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</si>
  <si>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</si>
  <si>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</si>
  <si>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</si>
  <si>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</si>
  <si>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</si>
  <si>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</si>
  <si>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</si>
  <si>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</si>
  <si>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</si>
  <si>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</si>
  <si>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</si>
  <si>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</si>
  <si>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</si>
  <si>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</si>
  <si>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</si>
  <si>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</si>
  <si>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</si>
  <si>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</si>
  <si>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</si>
  <si>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</si>
  <si>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</si>
  <si>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</si>
  <si>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</si>
  <si>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</si>
  <si>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</si>
  <si>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</si>
  <si>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</si>
  <si>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</si>
  <si>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</si>
  <si>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</si>
  <si>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</si>
  <si>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</si>
  <si>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</si>
  <si>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</si>
  <si>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</si>
  <si>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</si>
  <si>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</si>
  <si>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</si>
  <si>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</si>
  <si>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</si>
  <si>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</si>
  <si>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</si>
  <si>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</si>
  <si>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</si>
  <si>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</si>
  <si>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</si>
  <si>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</si>
  <si>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</si>
  <si>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</si>
  <si>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</si>
  <si>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</si>
  <si>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</si>
  <si>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</si>
  <si>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</si>
  <si>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</si>
  <si>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</si>
  <si>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</si>
  <si>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</si>
  <si>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</si>
  <si>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</si>
  <si>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</si>
  <si>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</si>
  <si>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</si>
  <si>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</si>
  <si>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</si>
  <si>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</si>
  <si>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</si>
  <si>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</si>
  <si>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</si>
  <si>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</si>
  <si>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</si>
  <si>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</si>
  <si>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</si>
  <si>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</si>
  <si>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</si>
  <si>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</si>
  <si>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</si>
  <si>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</si>
  <si>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</si>
  <si>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</si>
  <si>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</si>
  <si>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</si>
  <si>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</si>
  <si>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</si>
  <si>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</si>
  <si>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</si>
  <si>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</si>
  <si>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</si>
  <si>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</si>
  <si>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</si>
  <si>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</si>
  <si>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</si>
  <si>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</si>
  <si>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</si>
  <si>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</si>
  <si>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</si>
  <si>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</si>
  <si>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</si>
  <si>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</si>
  <si>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</si>
  <si>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</si>
  <si>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</si>
  <si>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</si>
  <si>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</si>
  <si>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</si>
  <si>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</si>
  <si>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</si>
  <si>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</si>
  <si>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</si>
  <si>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</si>
  <si>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</si>
  <si>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</si>
  <si>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</si>
  <si>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</si>
  <si>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</si>
  <si>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</si>
  <si>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</si>
  <si>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</si>
  <si>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</si>
  <si>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</si>
  <si>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</si>
  <si>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</si>
  <si>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</si>
  <si>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</si>
  <si>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</si>
  <si>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</si>
  <si>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</si>
  <si>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</si>
  <si>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</si>
  <si>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</si>
  <si>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</si>
  <si>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</si>
  <si>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</si>
  <si>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</si>
  <si>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</si>
  <si>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</si>
  <si>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</si>
  <si>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</si>
  <si>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</si>
  <si>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</si>
  <si>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</si>
  <si>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</si>
  <si>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</si>
  <si>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</si>
  <si>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</si>
  <si>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</si>
  <si>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</si>
  <si>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</si>
  <si>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</si>
  <si>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</si>
  <si>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</si>
  <si>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</si>
  <si>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</si>
  <si>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</si>
  <si>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</si>
  <si>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</si>
  <si>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</si>
  <si>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</si>
  <si>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</si>
  <si>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</si>
  <si>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</si>
  <si>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</si>
  <si>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</si>
  <si>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</si>
  <si>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</si>
  <si>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</si>
  <si>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</si>
  <si>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</si>
  <si>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</si>
  <si>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</si>
  <si>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</si>
  <si>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</si>
  <si>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</si>
  <si>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</si>
  <si>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</si>
  <si>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</si>
  <si>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</si>
  <si>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</si>
  <si>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</si>
  <si>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</si>
  <si>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</si>
  <si>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</si>
  <si>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</si>
  <si>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</si>
  <si>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</si>
  <si>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</si>
  <si>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</si>
  <si>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</si>
  <si>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</si>
  <si>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</si>
  <si>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</si>
  <si>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</si>
  <si>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</si>
  <si>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</si>
  <si>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</si>
  <si>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</si>
  <si>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</si>
  <si>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</si>
  <si>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</si>
  <si>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</si>
  <si>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</si>
  <si>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</si>
  <si>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</si>
  <si>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</si>
  <si>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</si>
  <si>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</si>
  <si>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</si>
  <si>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</si>
  <si>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</si>
  <si>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</si>
  <si>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</si>
  <si>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</si>
  <si>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</si>
  <si>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</si>
  <si>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</si>
  <si>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</si>
  <si>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</si>
  <si>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</si>
  <si>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</si>
  <si>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</si>
  <si>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</si>
  <si>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</si>
  <si>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</si>
  <si>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</si>
  <si>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</si>
  <si>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</si>
  <si>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</si>
  <si>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</si>
  <si>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</si>
  <si>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</si>
  <si>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</si>
  <si>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</si>
  <si>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</si>
  <si>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</si>
  <si>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</si>
  <si>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</si>
  <si>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</si>
  <si>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</si>
  <si>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</si>
  <si>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</si>
  <si>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</si>
  <si>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</si>
  <si>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</si>
  <si>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</si>
  <si>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</si>
  <si>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</si>
  <si>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</si>
  <si>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</si>
  <si>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</si>
  <si>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</si>
  <si>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</si>
  <si>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</si>
  <si>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</si>
  <si>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</si>
  <si>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</si>
  <si>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</si>
  <si>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</si>
  <si>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</si>
  <si>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</si>
  <si>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</si>
  <si>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</si>
  <si>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</si>
  <si>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</si>
  <si>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</si>
  <si>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</si>
  <si>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</si>
  <si>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</si>
  <si>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</si>
  <si>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</si>
  <si>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</si>
  <si>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</si>
  <si>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</si>
  <si>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</si>
  <si>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</si>
  <si>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</si>
  <si>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</si>
  <si>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</si>
  <si>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</si>
  <si>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</si>
  <si>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</si>
  <si>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</si>
  <si>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</si>
  <si>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</si>
  <si>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</si>
  <si>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</si>
  <si>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</si>
  <si>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</si>
  <si>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</si>
  <si>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</si>
  <si>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</si>
  <si>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</si>
  <si>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</si>
  <si>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</si>
  <si>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</si>
  <si>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</si>
  <si>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</si>
  <si>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</si>
  <si>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</si>
  <si>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</si>
  <si>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</si>
  <si>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</si>
  <si>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</si>
  <si>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</si>
  <si>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</si>
  <si>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</si>
  <si>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</si>
  <si>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</si>
  <si>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</si>
  <si>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</si>
  <si>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</si>
  <si>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</si>
  <si>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</si>
  <si>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</si>
  <si>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</si>
  <si>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</si>
  <si>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</si>
  <si>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</si>
  <si>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</si>
  <si>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</si>
  <si>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</si>
  <si>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</si>
  <si>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</si>
  <si>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</si>
  <si>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</si>
  <si>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</si>
  <si>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</si>
  <si>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</si>
  <si>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</si>
  <si>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</si>
  <si>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</si>
  <si>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</si>
  <si>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</si>
  <si>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</si>
  <si>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</si>
  <si>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</si>
  <si>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</si>
  <si>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</si>
  <si>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</si>
  <si>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</si>
  <si>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</si>
  <si>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</si>
  <si>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</si>
  <si>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</si>
  <si>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</si>
  <si>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</si>
  <si>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</si>
  <si>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</si>
  <si>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</si>
  <si>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</si>
  <si>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</si>
  <si>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</si>
  <si>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</si>
  <si>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</si>
  <si>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</si>
  <si>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</si>
  <si>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</si>
  <si>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</si>
  <si>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</si>
  <si>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</si>
  <si>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</si>
  <si>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</si>
  <si>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</si>
  <si>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</si>
  <si>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</si>
  <si>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</si>
  <si>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</si>
  <si>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</si>
  <si>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</si>
  <si>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</si>
  <si>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</si>
  <si>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</si>
  <si>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</si>
  <si>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</si>
  <si>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</si>
  <si>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</si>
  <si>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</si>
  <si>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</si>
  <si>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</si>
  <si>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</si>
  <si>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</si>
  <si>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</si>
  <si>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</si>
  <si>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</si>
  <si>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</si>
  <si>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</si>
  <si>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</si>
  <si>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</si>
  <si>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</si>
  <si>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</si>
  <si>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</si>
  <si>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</si>
  <si>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</si>
  <si>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</si>
  <si>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</si>
  <si>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</si>
  <si>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</si>
  <si>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</si>
  <si>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</si>
  <si>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</si>
  <si>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</si>
  <si>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</si>
  <si>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</si>
  <si>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</si>
  <si>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</si>
  <si>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</si>
  <si>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</si>
  <si>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</si>
  <si>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</si>
  <si>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</si>
  <si>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</si>
  <si>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</si>
  <si>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</si>
  <si>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</si>
  <si>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</si>
  <si>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</si>
  <si>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</si>
  <si>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</si>
  <si>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</si>
  <si>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</si>
  <si>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</si>
  <si>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</si>
  <si>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</si>
  <si>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</si>
  <si>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</si>
  <si>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</si>
  <si>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</si>
  <si>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</si>
  <si>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</si>
  <si>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</si>
  <si>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</si>
  <si>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</si>
  <si>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</si>
  <si>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</si>
  <si>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</si>
  <si>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</si>
  <si>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</si>
  <si>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</si>
  <si>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</si>
  <si>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</si>
  <si>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</si>
  <si>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</si>
  <si>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</si>
  <si>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</si>
  <si>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</si>
  <si>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</si>
  <si>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</si>
  <si>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</si>
  <si>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</si>
  <si>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</si>
  <si>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</si>
  <si>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</si>
  <si>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</si>
  <si>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</si>
  <si>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</si>
  <si>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</si>
  <si>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</si>
  <si>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</si>
  <si>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</si>
  <si>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</si>
  <si>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</si>
  <si>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</si>
  <si>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</si>
  <si>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</si>
  <si>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</si>
  <si>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</si>
  <si>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</si>
  <si>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</si>
  <si>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</si>
  <si>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</si>
  <si>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</si>
  <si>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</si>
  <si>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</si>
  <si>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</si>
  <si>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</si>
  <si>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</si>
  <si>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</si>
  <si>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</si>
  <si>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</si>
  <si>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</si>
  <si>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</si>
  <si>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</si>
  <si>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</si>
  <si>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</si>
  <si>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</si>
  <si>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</si>
  <si>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</si>
  <si>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</si>
  <si>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</si>
  <si>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</si>
  <si>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</si>
  <si>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</si>
  <si>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</si>
  <si>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</si>
  <si>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</si>
  <si>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</si>
  <si>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</si>
  <si>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</si>
  <si>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</si>
  <si>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</si>
  <si>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</si>
  <si>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</si>
  <si>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</si>
  <si>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</si>
  <si>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</si>
  <si>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</si>
  <si>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</si>
  <si>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</si>
  <si>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</si>
  <si>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</si>
  <si>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</si>
  <si>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</si>
  <si>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</si>
  <si>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</si>
  <si>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</si>
  <si>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</si>
  <si>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</si>
  <si>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</si>
  <si>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</si>
  <si>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</si>
  <si>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</si>
  <si>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</si>
  <si>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</si>
  <si>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</si>
  <si>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</si>
  <si>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</si>
  <si>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</si>
  <si>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</si>
  <si>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</si>
  <si>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</si>
  <si>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</si>
  <si>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</si>
  <si>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</si>
  <si>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</si>
  <si>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</si>
  <si>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</si>
  <si>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</si>
  <si>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</si>
  <si>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</si>
  <si>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</si>
  <si>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</si>
  <si>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</si>
  <si>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</si>
  <si>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</si>
  <si>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</si>
  <si>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</si>
  <si>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</si>
  <si>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</si>
  <si>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</si>
  <si>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</si>
  <si>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</si>
  <si>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</si>
  <si>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</si>
  <si>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</si>
  <si>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</si>
  <si>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</si>
  <si>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</si>
  <si>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</si>
  <si>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</si>
  <si>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</si>
  <si>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</si>
  <si>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</si>
  <si>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</si>
  <si>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</si>
  <si>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</si>
  <si>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</si>
  <si>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</si>
  <si>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</si>
  <si>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</si>
  <si>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</si>
  <si>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</si>
  <si>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</si>
  <si>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</si>
  <si>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</si>
  <si>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</si>
  <si>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</si>
  <si>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</si>
  <si>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</si>
  <si>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</si>
  <si>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</si>
  <si>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</si>
  <si>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</si>
  <si>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</si>
  <si>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</si>
  <si>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</si>
  <si>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</si>
  <si>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</si>
  <si>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</si>
  <si>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</si>
  <si>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</si>
  <si>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</si>
  <si>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</si>
  <si>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</si>
  <si>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</si>
  <si>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</si>
  <si>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</si>
  <si>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</si>
  <si>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</si>
  <si>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</si>
  <si>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</si>
  <si>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</si>
  <si>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</si>
  <si>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</si>
  <si>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</si>
  <si>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</si>
  <si>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</si>
  <si>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</si>
  <si>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</si>
  <si>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</si>
  <si>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</si>
  <si>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</si>
  <si>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</si>
  <si>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</si>
  <si>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</si>
  <si>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</si>
  <si>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</si>
  <si>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</si>
  <si>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</si>
  <si>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</si>
  <si>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</si>
  <si>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</si>
  <si>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</si>
  <si>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</si>
  <si>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</si>
  <si>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</si>
  <si>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</si>
  <si>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</si>
  <si>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</si>
  <si>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</si>
  <si>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</si>
  <si>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</si>
  <si>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</si>
  <si>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</si>
  <si>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</si>
  <si>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</si>
  <si>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</si>
  <si>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</si>
  <si>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</si>
  <si>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</si>
  <si>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</si>
  <si>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</si>
  <si>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</si>
  <si>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</si>
  <si>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</si>
  <si>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</si>
  <si>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</si>
  <si>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</si>
  <si>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</si>
  <si>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</si>
  <si>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</si>
  <si>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</si>
  <si>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</si>
  <si>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</si>
  <si>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</si>
  <si>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</si>
  <si>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</si>
  <si>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</si>
  <si>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</si>
  <si>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</si>
  <si>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</si>
  <si>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</si>
  <si>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</si>
  <si>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</si>
  <si>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</si>
  <si>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</si>
  <si>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</si>
  <si>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</si>
  <si>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</si>
  <si>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</si>
  <si>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</si>
  <si>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</si>
  <si>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</si>
  <si>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</si>
  <si>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</si>
  <si>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</si>
  <si>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</si>
  <si>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</si>
  <si>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</si>
  <si>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</si>
  <si>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</si>
  <si>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</si>
  <si>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</si>
  <si>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</si>
  <si>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</si>
  <si>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</si>
  <si>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</si>
  <si>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</si>
  <si>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</si>
  <si>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</si>
  <si>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</si>
  <si>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</si>
  <si>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</si>
  <si>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</si>
  <si>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</si>
  <si>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</si>
  <si>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</si>
  <si>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</si>
  <si>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</si>
  <si>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</si>
  <si>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</si>
  <si>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</si>
  <si>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</si>
  <si>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</si>
  <si>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</si>
  <si>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</si>
  <si>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</si>
  <si>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</si>
  <si>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</si>
  <si>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</si>
  <si>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</si>
  <si>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</si>
  <si>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</si>
  <si>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</si>
  <si>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</si>
  <si>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</si>
  <si>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</si>
  <si>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</si>
  <si>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</si>
  <si>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</si>
  <si>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</si>
  <si>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</si>
  <si>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</si>
  <si>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</si>
  <si>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</si>
  <si>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</si>
  <si>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</si>
  <si>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</si>
  <si>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</si>
  <si>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</si>
  <si>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</si>
  <si>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</si>
  <si>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</si>
  <si>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</si>
  <si>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</si>
  <si>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</si>
  <si>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</si>
  <si>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</si>
  <si>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</si>
  <si>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</si>
  <si>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</si>
  <si>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</si>
  <si>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</si>
  <si>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</si>
  <si>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</si>
  <si>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</si>
  <si>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</si>
  <si>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</si>
  <si>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</si>
  <si>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</si>
  <si>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</si>
  <si>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</si>
  <si>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</si>
  <si>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</si>
  <si>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</si>
  <si>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</si>
  <si>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</si>
  <si>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</si>
  <si>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</si>
  <si>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</si>
  <si>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</si>
  <si>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</si>
  <si>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</si>
  <si>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</si>
  <si>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</si>
  <si>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</si>
  <si>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</si>
  <si>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</si>
  <si>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</si>
  <si>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</si>
  <si>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</si>
  <si>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</si>
  <si>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</si>
  <si>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</si>
  <si>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</si>
  <si>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</si>
  <si>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</si>
  <si>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</si>
  <si>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</si>
  <si>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</si>
  <si>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</si>
  <si>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</si>
  <si>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</si>
  <si>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</si>
  <si>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</si>
  <si>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</si>
  <si>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</si>
  <si>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</si>
  <si>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</si>
  <si>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</si>
  <si>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</si>
  <si>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</si>
  <si>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</si>
  <si>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</si>
  <si>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</si>
  <si>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</si>
  <si>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</si>
  <si>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</si>
  <si>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</si>
  <si>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</si>
  <si>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</si>
  <si>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</si>
  <si>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</si>
  <si>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</si>
  <si>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</si>
  <si>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</si>
  <si>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</si>
  <si>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</si>
  <si>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</si>
  <si>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</si>
  <si>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</si>
  <si>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</si>
  <si>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</si>
  <si>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</si>
  <si>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</si>
  <si>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</si>
  <si>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</si>
  <si>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</si>
  <si>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</si>
  <si>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</si>
  <si>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</si>
  <si>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</si>
  <si>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</si>
  <si>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</si>
  <si>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</si>
  <si>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</si>
  <si>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</si>
  <si>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</si>
  <si>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</si>
  <si>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</si>
  <si>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</si>
  <si>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</si>
  <si>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</si>
  <si>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</si>
  <si>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</si>
  <si>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</si>
  <si>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</si>
  <si>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</si>
  <si>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</si>
  <si>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</si>
  <si>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</si>
  <si>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</si>
  <si>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</si>
  <si>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</si>
  <si>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</si>
  <si>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</si>
  <si>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</si>
  <si>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</si>
  <si>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</si>
  <si>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</si>
  <si>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</si>
  <si>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</si>
  <si>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</si>
  <si>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</si>
  <si>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</si>
  <si>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</si>
  <si>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</si>
  <si>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</si>
  <si>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</si>
  <si>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</si>
  <si>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</si>
  <si>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</si>
  <si>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</si>
  <si>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</si>
  <si>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</si>
  <si>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</si>
  <si>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</si>
  <si>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</si>
  <si>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</si>
  <si>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</si>
  <si>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</si>
  <si>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</si>
  <si>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</si>
  <si>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</si>
  <si>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</si>
  <si>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</si>
  <si>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</si>
  <si>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</si>
  <si>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</si>
  <si>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</si>
  <si>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</si>
  <si>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</si>
  <si>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</si>
  <si>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</si>
  <si>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</si>
  <si>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</si>
  <si>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</si>
  <si>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</si>
  <si>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</si>
  <si>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</si>
  <si>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</si>
  <si>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</si>
  <si>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</si>
  <si>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</si>
  <si>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</si>
  <si>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</si>
  <si>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</si>
  <si>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</si>
  <si>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</si>
  <si>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</si>
  <si>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</si>
  <si>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</si>
  <si>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</si>
  <si>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</si>
  <si>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</si>
  <si>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</si>
  <si>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</si>
  <si>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</si>
  <si>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</si>
  <si>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</si>
  <si>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</si>
  <si>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</si>
  <si>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</si>
  <si>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</si>
  <si>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</si>
  <si>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</si>
  <si>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</si>
  <si>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</si>
  <si>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</si>
  <si>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</si>
  <si>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</si>
  <si>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</si>
  <si>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</si>
  <si>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</si>
  <si>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</si>
  <si>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</si>
  <si>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</si>
  <si>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</si>
  <si>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</si>
  <si>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</si>
  <si>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</si>
  <si>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</si>
  <si>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</si>
  <si>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</si>
  <si>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</si>
  <si>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</si>
  <si>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</si>
  <si>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</si>
  <si>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</si>
  <si>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</si>
  <si>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</si>
  <si>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</si>
  <si>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</si>
  <si>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</si>
  <si>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</si>
  <si>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</si>
  <si>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</si>
  <si>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</si>
  <si>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</si>
  <si>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</si>
  <si>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</si>
  <si>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</si>
  <si>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</si>
  <si>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</si>
  <si>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</si>
  <si>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</si>
  <si>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</si>
  <si>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</si>
  <si>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</si>
  <si>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</si>
  <si>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</si>
  <si>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</si>
  <si>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</si>
  <si>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</si>
  <si>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</si>
  <si>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</si>
  <si>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</si>
  <si>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</si>
  <si>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</si>
  <si>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</si>
  <si>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</si>
  <si>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</si>
  <si>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</si>
  <si>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</si>
  <si>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</si>
  <si>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</si>
  <si>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</si>
  <si>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</si>
  <si>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</si>
  <si>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</si>
  <si>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</si>
  <si>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</si>
  <si>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</si>
  <si>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</si>
  <si>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</si>
  <si>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</si>
  <si>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</si>
  <si>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</si>
  <si>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</si>
  <si>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</si>
  <si>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</si>
  <si>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</si>
  <si>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</si>
  <si>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</si>
  <si>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</si>
  <si>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</si>
  <si>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</si>
  <si>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</si>
  <si>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</si>
  <si>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</si>
  <si>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</si>
  <si>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</si>
  <si>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</si>
  <si>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</si>
  <si>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</si>
  <si>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</si>
  <si>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</si>
  <si>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</si>
  <si>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</si>
  <si>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</si>
  <si>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</si>
  <si>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</si>
  <si>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</si>
  <si>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</si>
  <si>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</si>
  <si>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</si>
  <si>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</si>
  <si>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</si>
  <si>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</si>
  <si>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</si>
  <si>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</si>
  <si>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</si>
  <si>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</si>
  <si>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</si>
  <si>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</si>
  <si>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</si>
  <si>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</si>
  <si>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</si>
  <si>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</si>
  <si>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</si>
  <si>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</si>
  <si>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</si>
  <si>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</si>
  <si>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</si>
  <si>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</si>
  <si>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</si>
  <si>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</si>
  <si>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</si>
  <si>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</si>
  <si>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</si>
  <si>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</si>
  <si>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</si>
  <si>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</si>
  <si>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</si>
  <si>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</si>
  <si>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</si>
  <si>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</si>
  <si>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</si>
  <si>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</si>
  <si>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</si>
  <si>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</si>
  <si>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</si>
  <si>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</si>
  <si>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</si>
  <si>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</si>
  <si>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</si>
  <si>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</si>
  <si>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</si>
  <si>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</si>
  <si>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</si>
  <si>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</si>
  <si>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</si>
  <si>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</si>
  <si>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</si>
  <si>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</si>
  <si>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</si>
  <si>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</si>
  <si>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</si>
  <si>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</si>
  <si>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</si>
  <si>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</si>
  <si>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</si>
  <si>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</si>
  <si>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</si>
  <si>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</si>
  <si>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</si>
  <si>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</si>
  <si>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</si>
  <si>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</si>
  <si>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</si>
  <si>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</si>
  <si>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</si>
  <si>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</si>
  <si>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</si>
  <si>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</si>
  <si>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</si>
  <si>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</si>
  <si>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</si>
  <si>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</si>
  <si>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</si>
  <si>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</si>
  <si>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</si>
  <si>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</si>
  <si>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</si>
  <si>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</si>
  <si>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</si>
  <si>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</si>
  <si>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</si>
  <si>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</si>
  <si>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</si>
  <si>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</si>
  <si>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</si>
  <si>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</si>
  <si>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</si>
  <si>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</si>
  <si>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</si>
  <si>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</si>
  <si>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</si>
  <si>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</si>
  <si>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</si>
  <si>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</si>
  <si>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</si>
  <si>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</si>
  <si>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</si>
  <si>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</si>
  <si>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</si>
  <si>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</si>
  <si>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</si>
  <si>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</si>
  <si>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</si>
  <si>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</si>
  <si>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</si>
  <si>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</si>
  <si>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</si>
  <si>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</si>
  <si>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</si>
  <si>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</si>
  <si>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</si>
  <si>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</si>
  <si>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</si>
  <si>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</si>
  <si>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</si>
  <si>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</si>
  <si>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</si>
  <si>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</si>
  <si>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</si>
  <si>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</si>
  <si>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</si>
  <si>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</si>
  <si>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</si>
  <si>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</si>
  <si>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</si>
  <si>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</si>
  <si>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</si>
  <si>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</si>
  <si>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</si>
  <si>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</si>
  <si>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</si>
  <si>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</si>
  <si>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</si>
  <si>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</si>
  <si>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</si>
  <si>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</si>
  <si>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</si>
  <si>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</si>
  <si>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</si>
  <si>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</si>
  <si>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</si>
  <si>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</si>
  <si>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</si>
  <si>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</si>
  <si>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</si>
  <si>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</si>
  <si>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</si>
  <si>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</si>
  <si>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</si>
  <si>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</si>
  <si>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</si>
  <si>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</si>
  <si>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</si>
  <si>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</si>
  <si>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</si>
  <si>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</si>
  <si>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</si>
  <si>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</si>
  <si>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</si>
  <si>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</si>
  <si>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</si>
  <si>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</si>
  <si>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</si>
  <si>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</si>
  <si>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</si>
  <si>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</si>
  <si>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</si>
  <si>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</si>
  <si>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</si>
  <si>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</si>
  <si>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</si>
  <si>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</si>
  <si>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</si>
  <si>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</si>
  <si>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</si>
  <si>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</si>
  <si>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</si>
  <si>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</si>
  <si>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</si>
  <si>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</si>
  <si>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</si>
  <si>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</si>
  <si>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</si>
  <si>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</si>
  <si>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</si>
  <si>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</si>
  <si>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</si>
  <si>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</si>
  <si>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</si>
  <si>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</si>
  <si>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</si>
  <si>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</si>
  <si>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</si>
  <si>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</si>
  <si>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</si>
  <si>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</si>
  <si>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</si>
  <si>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</si>
  <si>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</si>
  <si>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</si>
  <si>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</si>
  <si>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</si>
  <si>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</si>
  <si>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</si>
  <si>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</si>
  <si>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</si>
  <si>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</si>
  <si>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</si>
  <si>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</si>
  <si>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</si>
  <si>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</si>
  <si>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</si>
  <si>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</si>
  <si>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</si>
  <si>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</si>
  <si>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</si>
  <si>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</si>
  <si>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</si>
  <si>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</si>
  <si>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</si>
  <si>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</si>
  <si>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</si>
  <si>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</si>
  <si>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</si>
  <si>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</si>
  <si>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</si>
  <si>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</si>
  <si>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</si>
  <si>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</si>
  <si>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</si>
  <si>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</si>
  <si>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</si>
  <si>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</si>
  <si>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</si>
  <si>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</si>
  <si>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</si>
  <si>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</si>
  <si>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</si>
  <si>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</si>
  <si>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</si>
  <si>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</si>
  <si>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</si>
  <si>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</si>
  <si>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</si>
  <si>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</si>
  <si>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</si>
  <si>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</si>
  <si>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</si>
  <si>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</si>
  <si>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</si>
  <si>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</si>
  <si>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</si>
  <si>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</si>
  <si>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</si>
  <si>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</si>
  <si>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</si>
  <si>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</si>
  <si>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 xml:space="preserve">l/lz/fh kl/of/ </t>
  </si>
  <si>
    <t>lbn axfb'/ yfkf</t>
  </si>
  <si>
    <t>rGb|snf yfkf</t>
  </si>
  <si>
    <t>hf]s axfb'/ a'9f du/</t>
  </si>
  <si>
    <t>ch{'g s'df/ l8=;L</t>
  </si>
  <si>
    <t>od'gf b]lj vgfn</t>
  </si>
  <si>
    <t>rGb| axfb'/ 8fFuL</t>
  </si>
  <si>
    <t>Date : 2077/10/23</t>
  </si>
  <si>
    <t>ldlt M @)&amp;&amp;.!).@%</t>
  </si>
  <si>
    <t>कोरोना संक्रमितहरुको संख्यात्मक बिवरण  Date - 077-10-25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</si>
</sst>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C1" zoomScale="14" zoomScaleSheetLayoutView="14" workbookViewId="0">
      <pane ySplit="8" topLeftCell="A222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 x14ac:dyDescent="0.3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 x14ac:dyDescent="1.8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 x14ac:dyDescent="0.4">
      <c r="A5" s="376" t="s">
        <v>275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 x14ac:dyDescent="0.4">
      <c r="A6" s="384"/>
      <c r="B6" s="385"/>
      <c r="C6" s="385"/>
      <c r="D6" s="385"/>
      <c r="E6" s="385"/>
      <c r="F6" s="377"/>
      <c r="G6" s="377"/>
      <c r="H6" s="377"/>
      <c r="I6" s="377"/>
      <c r="J6" s="377"/>
      <c r="K6" s="377"/>
      <c r="L6" s="377"/>
      <c r="M6" s="377"/>
      <c r="N6" s="386" t="s">
        <v>3829</v>
      </c>
      <c r="O6" s="387"/>
      <c r="P6" s="387"/>
      <c r="Q6" s="388"/>
    </row>
    <row r="7" spans="1:17" s="6" customFormat="1" ht="264.75" customHeight="1" x14ac:dyDescent="1.35">
      <c r="A7" s="389" t="s">
        <v>22</v>
      </c>
      <c r="B7" s="391" t="s">
        <v>19</v>
      </c>
      <c r="C7" s="342" t="s">
        <v>23</v>
      </c>
      <c r="D7" s="334" t="s">
        <v>20</v>
      </c>
      <c r="E7" s="336" t="s">
        <v>21</v>
      </c>
      <c r="F7" s="368" t="s">
        <v>130</v>
      </c>
      <c r="G7" s="369"/>
      <c r="H7" s="370"/>
      <c r="I7" s="371" t="s">
        <v>11</v>
      </c>
      <c r="J7" s="368" t="s">
        <v>131</v>
      </c>
      <c r="K7" s="369"/>
      <c r="L7" s="370"/>
      <c r="M7" s="342" t="s">
        <v>32</v>
      </c>
      <c r="N7" s="344" t="s">
        <v>12</v>
      </c>
      <c r="O7" s="346" t="s">
        <v>25</v>
      </c>
      <c r="P7" s="348" t="s">
        <v>14</v>
      </c>
      <c r="Q7" s="9"/>
    </row>
    <row r="8" spans="1:17" s="6" customFormat="1" ht="168" customHeight="1" thickBot="1" x14ac:dyDescent="1.4">
      <c r="A8" s="390"/>
      <c r="B8" s="392"/>
      <c r="C8" s="343"/>
      <c r="D8" s="335"/>
      <c r="E8" s="337"/>
      <c r="F8" s="96" t="s">
        <v>13</v>
      </c>
      <c r="G8" s="97" t="s">
        <v>15</v>
      </c>
      <c r="H8" s="97" t="s">
        <v>14</v>
      </c>
      <c r="I8" s="372"/>
      <c r="J8" s="98" t="s">
        <v>13</v>
      </c>
      <c r="K8" s="99" t="s">
        <v>15</v>
      </c>
      <c r="L8" s="99" t="s">
        <v>14</v>
      </c>
      <c r="M8" s="343"/>
      <c r="N8" s="345"/>
      <c r="O8" s="347"/>
      <c r="P8" s="349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96" t="s">
        <v>98</v>
      </c>
      <c r="C22" s="396"/>
      <c r="D22" s="39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96" t="s">
        <v>196</v>
      </c>
      <c r="C107" s="396"/>
      <c r="D107" s="39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96" t="s">
        <v>189</v>
      </c>
      <c r="C127" s="396"/>
      <c r="D127" s="39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96" t="s">
        <v>185</v>
      </c>
      <c r="C142" s="396"/>
      <c r="D142" s="39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96" t="s">
        <v>142</v>
      </c>
      <c r="C148" s="396"/>
      <c r="D148" s="39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96" t="s">
        <v>946</v>
      </c>
      <c r="C177" s="396"/>
      <c r="D177" s="39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65" t="s">
        <v>177</v>
      </c>
      <c r="C207" s="366"/>
      <c r="D207" s="367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65" t="s">
        <v>106</v>
      </c>
      <c r="C210" s="366"/>
      <c r="D210" s="367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97" t="s">
        <v>162</v>
      </c>
      <c r="C215" s="398"/>
      <c r="D215" s="399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65" t="s">
        <v>1184</v>
      </c>
      <c r="C223" s="366"/>
      <c r="D223" s="367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56" t="s">
        <v>942</v>
      </c>
      <c r="B224" s="357"/>
      <c r="C224" s="357"/>
      <c r="D224" s="358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50" t="s">
        <v>146</v>
      </c>
      <c r="B225" s="351"/>
      <c r="C225" s="351"/>
      <c r="D225" s="351"/>
      <c r="E225" s="351"/>
      <c r="F225" s="351"/>
      <c r="G225" s="351"/>
      <c r="H225" s="351"/>
      <c r="I225" s="351"/>
      <c r="J225" s="351"/>
      <c r="K225" s="351"/>
      <c r="L225" s="351"/>
      <c r="M225" s="351"/>
      <c r="N225" s="351"/>
      <c r="O225" s="351"/>
      <c r="P225" s="352"/>
      <c r="Q225" s="5"/>
      <c r="W225" s="2" t="s">
        <v>1033</v>
      </c>
    </row>
    <row r="226" spans="1:23" ht="69.95" customHeight="1" thickBot="1" x14ac:dyDescent="0.45">
      <c r="A226" s="353"/>
      <c r="B226" s="354"/>
      <c r="C226" s="354"/>
      <c r="D226" s="354"/>
      <c r="E226" s="354"/>
      <c r="F226" s="354"/>
      <c r="G226" s="354"/>
      <c r="H226" s="354"/>
      <c r="I226" s="354"/>
      <c r="J226" s="354"/>
      <c r="K226" s="354"/>
      <c r="L226" s="354"/>
      <c r="M226" s="354"/>
      <c r="N226" s="354"/>
      <c r="O226" s="354"/>
      <c r="P226" s="355"/>
      <c r="Q226" s="5"/>
    </row>
    <row r="227" spans="1:23" ht="162" customHeight="1" x14ac:dyDescent="0.4">
      <c r="A227" s="359" t="s">
        <v>22</v>
      </c>
      <c r="B227" s="361" t="s">
        <v>19</v>
      </c>
      <c r="C227" s="363" t="s">
        <v>23</v>
      </c>
      <c r="D227" s="380" t="s">
        <v>20</v>
      </c>
      <c r="E227" s="382" t="s">
        <v>21</v>
      </c>
      <c r="F227" s="339" t="s">
        <v>128</v>
      </c>
      <c r="G227" s="340"/>
      <c r="H227" s="341"/>
      <c r="I227" s="373" t="s">
        <v>11</v>
      </c>
      <c r="J227" s="339" t="s">
        <v>129</v>
      </c>
      <c r="K227" s="340"/>
      <c r="L227" s="341"/>
      <c r="M227" s="393" t="s">
        <v>32</v>
      </c>
      <c r="N227" s="394" t="s">
        <v>126</v>
      </c>
      <c r="O227" s="395" t="s">
        <v>931</v>
      </c>
      <c r="P227" s="338" t="s">
        <v>14</v>
      </c>
      <c r="Q227" s="5"/>
    </row>
    <row r="228" spans="1:23" ht="153.75" customHeight="1" thickBot="1" x14ac:dyDescent="0.45">
      <c r="A228" s="360"/>
      <c r="B228" s="362"/>
      <c r="C228" s="364"/>
      <c r="D228" s="381"/>
      <c r="E228" s="383"/>
      <c r="F228" s="42" t="s">
        <v>13</v>
      </c>
      <c r="G228" s="43" t="s">
        <v>15</v>
      </c>
      <c r="H228" s="43" t="s">
        <v>14</v>
      </c>
      <c r="I228" s="373"/>
      <c r="J228" s="44" t="s">
        <v>13</v>
      </c>
      <c r="K228" s="45" t="s">
        <v>15</v>
      </c>
      <c r="L228" s="45" t="s">
        <v>14</v>
      </c>
      <c r="M228" s="343"/>
      <c r="N228" s="394"/>
      <c r="O228" s="395"/>
      <c r="P228" s="338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159">
        <v>21315</v>
      </c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121</v>
      </c>
      <c r="G237" s="47">
        <v>456</v>
      </c>
      <c r="H237" s="47">
        <f>G237+F237</f>
        <v>577</v>
      </c>
      <c r="I237" s="47">
        <v>570</v>
      </c>
      <c r="J237" s="47">
        <v>3</v>
      </c>
      <c r="K237" s="47">
        <v>4</v>
      </c>
      <c r="L237" s="47">
        <f t="shared" si="28"/>
        <v>7</v>
      </c>
      <c r="M237" s="47">
        <v>0</v>
      </c>
      <c r="N237" s="47">
        <v>0</v>
      </c>
      <c r="O237" s="159"/>
      <c r="P237" s="49">
        <v>0</v>
      </c>
      <c r="Q237" s="5">
        <f>SUM(J237:K237)</f>
        <v>7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1385</v>
      </c>
      <c r="H238" s="47">
        <f>G238+F238</f>
        <v>1981</v>
      </c>
      <c r="I238" s="47">
        <v>1963</v>
      </c>
      <c r="J238" s="47">
        <v>5</v>
      </c>
      <c r="K238" s="47">
        <v>13</v>
      </c>
      <c r="L238" s="47">
        <f t="shared" si="28"/>
        <v>18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825</v>
      </c>
      <c r="G239" s="51">
        <f t="shared" si="30"/>
        <v>2414</v>
      </c>
      <c r="H239" s="51">
        <f t="shared" si="30"/>
        <v>3239</v>
      </c>
      <c r="I239" s="51">
        <f t="shared" si="30"/>
        <v>3214</v>
      </c>
      <c r="J239" s="51">
        <f t="shared" si="30"/>
        <v>8</v>
      </c>
      <c r="K239" s="51">
        <f t="shared" si="30"/>
        <v>17</v>
      </c>
      <c r="L239" s="51">
        <f t="shared" si="30"/>
        <v>25</v>
      </c>
      <c r="M239" s="51">
        <f t="shared" si="30"/>
        <v>0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3061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abSelected="1"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74" t="s">
        <v>977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</row>
    <row r="3" spans="1:17" ht="248.25" customHeight="1" thickBot="1" x14ac:dyDescent="0.4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s="6" customFormat="1" ht="233.25" customHeight="1" x14ac:dyDescent="1.85">
      <c r="A4" s="389" t="s">
        <v>22</v>
      </c>
      <c r="B4" s="391" t="s">
        <v>19</v>
      </c>
      <c r="C4" s="336" t="s">
        <v>21</v>
      </c>
      <c r="D4" s="368" t="s">
        <v>130</v>
      </c>
      <c r="E4" s="369"/>
      <c r="F4" s="370"/>
      <c r="G4" s="418" t="s">
        <v>11</v>
      </c>
      <c r="H4" s="368" t="s">
        <v>131</v>
      </c>
      <c r="I4" s="369"/>
      <c r="J4" s="370"/>
      <c r="K4" s="342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 x14ac:dyDescent="1.85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 x14ac:dyDescent="1.85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74" t="s">
        <v>24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6" ht="408" customHeight="1" thickBot="1" x14ac:dyDescent="0.4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 x14ac:dyDescent="1.85">
      <c r="A3" s="422" t="s">
        <v>22</v>
      </c>
      <c r="B3" s="391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 x14ac:dyDescent="1.85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8" activePane="bottomLeft" state="frozen"/>
      <selection pane="bottomLeft" activeCell="N6" sqref="N6:Q6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 x14ac:dyDescent="0.3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 x14ac:dyDescent="1.8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 x14ac:dyDescent="0.4">
      <c r="A5" s="376" t="s">
        <v>127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 x14ac:dyDescent="0.4">
      <c r="A6" s="384"/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6" t="s">
        <v>3829</v>
      </c>
      <c r="O6" s="387"/>
      <c r="P6" s="387"/>
      <c r="Q6" s="388"/>
    </row>
    <row r="7" spans="1:17" ht="69.95" customHeight="1" x14ac:dyDescent="0.4">
      <c r="A7" s="350" t="s">
        <v>183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2"/>
      <c r="Q7" s="5"/>
    </row>
    <row r="8" spans="1:17" ht="69.95" customHeight="1" thickBot="1" x14ac:dyDescent="0.45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5"/>
      <c r="Q8" s="5"/>
    </row>
    <row r="9" spans="1:17" ht="162" customHeight="1" x14ac:dyDescent="0.4">
      <c r="A9" s="359" t="s">
        <v>22</v>
      </c>
      <c r="B9" s="361" t="s">
        <v>19</v>
      </c>
      <c r="C9" s="363" t="s">
        <v>23</v>
      </c>
      <c r="D9" s="380" t="s">
        <v>20</v>
      </c>
      <c r="E9" s="382" t="s">
        <v>21</v>
      </c>
      <c r="F9" s="339" t="s">
        <v>128</v>
      </c>
      <c r="G9" s="340"/>
      <c r="H9" s="341"/>
      <c r="I9" s="373" t="s">
        <v>11</v>
      </c>
      <c r="J9" s="339" t="s">
        <v>129</v>
      </c>
      <c r="K9" s="340"/>
      <c r="L9" s="341"/>
      <c r="M9" s="393" t="s">
        <v>32</v>
      </c>
      <c r="N9" s="394" t="s">
        <v>126</v>
      </c>
      <c r="O9" s="395" t="s">
        <v>931</v>
      </c>
      <c r="P9" s="338" t="s">
        <v>14</v>
      </c>
      <c r="Q9" s="5"/>
    </row>
    <row r="10" spans="1:17" ht="138.75" customHeight="1" thickBot="1" x14ac:dyDescent="0.45">
      <c r="A10" s="360"/>
      <c r="B10" s="362"/>
      <c r="C10" s="364"/>
      <c r="D10" s="381"/>
      <c r="E10" s="383"/>
      <c r="F10" s="42" t="s">
        <v>13</v>
      </c>
      <c r="G10" s="43" t="s">
        <v>15</v>
      </c>
      <c r="H10" s="43" t="s">
        <v>14</v>
      </c>
      <c r="I10" s="373"/>
      <c r="J10" s="44" t="s">
        <v>13</v>
      </c>
      <c r="K10" s="45" t="s">
        <v>15</v>
      </c>
      <c r="L10" s="45" t="s">
        <v>14</v>
      </c>
      <c r="M10" s="343"/>
      <c r="N10" s="394"/>
      <c r="O10" s="395"/>
      <c r="P10" s="338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121</v>
      </c>
      <c r="G19" s="47">
        <v>456</v>
      </c>
      <c r="H19" s="47">
        <f>G19+F19</f>
        <v>577</v>
      </c>
      <c r="I19" s="47">
        <v>570</v>
      </c>
      <c r="J19" s="47">
        <v>3</v>
      </c>
      <c r="K19" s="47">
        <v>4</v>
      </c>
      <c r="L19" s="47">
        <f t="shared" si="0"/>
        <v>7</v>
      </c>
      <c r="M19" s="47">
        <v>0</v>
      </c>
      <c r="N19" s="47">
        <v>0</v>
      </c>
      <c r="O19" s="159"/>
      <c r="P19" s="49">
        <v>0</v>
      </c>
      <c r="Q19" s="5">
        <f>SUM(J19:K19)</f>
        <v>7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1385</v>
      </c>
      <c r="H20" s="47">
        <f>G20+F20</f>
        <v>1981</v>
      </c>
      <c r="I20" s="47">
        <v>1963</v>
      </c>
      <c r="J20" s="47">
        <v>5</v>
      </c>
      <c r="K20" s="47">
        <v>13</v>
      </c>
      <c r="L20" s="47">
        <f t="shared" si="0"/>
        <v>18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825</v>
      </c>
      <c r="G21" s="51">
        <f t="shared" si="2"/>
        <v>2414</v>
      </c>
      <c r="H21" s="51">
        <f t="shared" si="2"/>
        <v>3239</v>
      </c>
      <c r="I21" s="51">
        <f t="shared" si="2"/>
        <v>3214</v>
      </c>
      <c r="J21" s="51">
        <f t="shared" si="2"/>
        <v>8</v>
      </c>
      <c r="K21" s="51">
        <f t="shared" si="2"/>
        <v>17</v>
      </c>
      <c r="L21" s="51">
        <f t="shared" si="2"/>
        <v>25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3061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L16" sqref="L16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34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34" ht="248.25" customHeight="1" thickBot="1" x14ac:dyDescent="0.4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34" s="6" customFormat="1" ht="233.25" customHeight="1" x14ac:dyDescent="1.85">
      <c r="A4" s="389" t="s">
        <v>22</v>
      </c>
      <c r="B4" s="389" t="s">
        <v>3260</v>
      </c>
      <c r="C4" s="438" t="s">
        <v>271</v>
      </c>
      <c r="D4" s="438"/>
      <c r="E4" s="438"/>
      <c r="F4" s="441" t="s">
        <v>276</v>
      </c>
      <c r="G4" s="441" t="s">
        <v>13</v>
      </c>
      <c r="H4" s="441" t="s">
        <v>15</v>
      </c>
      <c r="I4" s="445" t="s">
        <v>670</v>
      </c>
      <c r="J4" s="443" t="s">
        <v>779</v>
      </c>
      <c r="K4" s="443" t="s">
        <v>272</v>
      </c>
      <c r="L4" s="439" t="s">
        <v>631</v>
      </c>
      <c r="M4" s="439" t="s">
        <v>632</v>
      </c>
      <c r="N4" s="439" t="s">
        <v>273</v>
      </c>
      <c r="O4" s="439" t="s">
        <v>32</v>
      </c>
      <c r="P4" s="64"/>
      <c r="Q4" s="64"/>
    </row>
    <row r="5" spans="1:34" s="6" customFormat="1" ht="168" customHeight="1" thickBot="1" x14ac:dyDescent="1.9">
      <c r="A5" s="390"/>
      <c r="B5" s="390"/>
      <c r="C5" s="91" t="s">
        <v>13</v>
      </c>
      <c r="D5" s="89" t="s">
        <v>15</v>
      </c>
      <c r="E5" s="90" t="s">
        <v>14</v>
      </c>
      <c r="F5" s="442"/>
      <c r="G5" s="442"/>
      <c r="H5" s="442"/>
      <c r="I5" s="446"/>
      <c r="J5" s="444"/>
      <c r="K5" s="444"/>
      <c r="L5" s="440"/>
      <c r="M5" s="440"/>
      <c r="N5" s="440"/>
      <c r="O5" s="440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0</v>
      </c>
      <c r="G6" s="88">
        <v>0</v>
      </c>
      <c r="H6" s="88">
        <v>0</v>
      </c>
      <c r="I6" s="88">
        <v>7</v>
      </c>
      <c r="J6" s="88">
        <v>0</v>
      </c>
      <c r="K6" s="88">
        <v>0</v>
      </c>
      <c r="L6" s="88">
        <v>218</v>
      </c>
      <c r="M6" s="88">
        <v>518</v>
      </c>
      <c r="N6" s="88">
        <v>736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377</v>
      </c>
      <c r="D7" s="75">
        <v>955</v>
      </c>
      <c r="E7" s="88">
        <f t="shared" si="0"/>
        <v>1332</v>
      </c>
      <c r="F7" s="88">
        <v>25</v>
      </c>
      <c r="G7" s="88">
        <v>8</v>
      </c>
      <c r="H7" s="88">
        <v>17</v>
      </c>
      <c r="I7" s="88">
        <v>8</v>
      </c>
      <c r="J7" s="88">
        <v>25</v>
      </c>
      <c r="K7" s="88">
        <v>0</v>
      </c>
      <c r="L7" s="88">
        <v>373</v>
      </c>
      <c r="M7" s="88">
        <v>926</v>
      </c>
      <c r="N7" s="88">
        <v>1299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0" t="str">
        <f>'[1]Palika_wise '!A224:D224</f>
        <v>hDdf  :yfg</v>
      </c>
      <c r="B17" s="401"/>
      <c r="C17" s="79">
        <f t="shared" ref="C17:O17" si="1">SUM(C6:C16)</f>
        <v>802</v>
      </c>
      <c r="D17" s="79">
        <f t="shared" si="1"/>
        <v>2259</v>
      </c>
      <c r="E17" s="79">
        <f t="shared" si="1"/>
        <v>3061</v>
      </c>
      <c r="F17" s="79">
        <f t="shared" si="1"/>
        <v>25</v>
      </c>
      <c r="G17" s="79">
        <f t="shared" si="1"/>
        <v>8</v>
      </c>
      <c r="H17" s="79">
        <f t="shared" si="1"/>
        <v>17</v>
      </c>
      <c r="I17" s="79">
        <f t="shared" si="1"/>
        <v>19</v>
      </c>
      <c r="J17" s="79">
        <f t="shared" si="1"/>
        <v>25</v>
      </c>
      <c r="K17" s="79">
        <f t="shared" si="1"/>
        <v>0</v>
      </c>
      <c r="L17" s="79">
        <f t="shared" si="1"/>
        <v>795</v>
      </c>
      <c r="M17" s="79">
        <f t="shared" si="1"/>
        <v>2212</v>
      </c>
      <c r="N17" s="79">
        <f t="shared" si="1"/>
        <v>3017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2" t="s">
        <v>3828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 x14ac:dyDescent="1.85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6"/>
  <sheetViews>
    <sheetView zoomScale="96" zoomScaleNormal="96" workbookViewId="0">
      <pane ySplit="5" topLeftCell="A3059" activePane="bottomLeft" state="frozen"/>
      <selection pane="bottomLeft" activeCell="F3070" sqref="F3070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47" t="s">
        <v>893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</row>
    <row r="2" spans="1:14" ht="26.25" x14ac:dyDescent="0.25">
      <c r="A2" s="448" t="s">
        <v>894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</row>
    <row r="3" spans="1:14" ht="26.25" x14ac:dyDescent="0.25">
      <c r="A3" s="449" t="s">
        <v>933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</row>
    <row r="4" spans="1:14" ht="14.25" customHeight="1" x14ac:dyDescent="0.25">
      <c r="A4" s="454" t="s">
        <v>277</v>
      </c>
      <c r="B4" s="456" t="s">
        <v>278</v>
      </c>
      <c r="C4" s="454" t="s">
        <v>279</v>
      </c>
      <c r="D4" s="454" t="s">
        <v>280</v>
      </c>
      <c r="E4" s="454" t="s">
        <v>281</v>
      </c>
      <c r="F4" s="452" t="s">
        <v>282</v>
      </c>
      <c r="G4" s="450" t="s">
        <v>283</v>
      </c>
      <c r="H4" s="450" t="s">
        <v>14</v>
      </c>
      <c r="I4" s="452" t="s">
        <v>272</v>
      </c>
      <c r="J4" s="452" t="s">
        <v>671</v>
      </c>
      <c r="K4" s="452" t="s">
        <v>11</v>
      </c>
      <c r="L4" s="452" t="s">
        <v>284</v>
      </c>
      <c r="M4" s="452" t="s">
        <v>285</v>
      </c>
      <c r="N4" s="454" t="s">
        <v>286</v>
      </c>
    </row>
    <row r="5" spans="1:14" ht="41.25" customHeight="1" x14ac:dyDescent="0.25">
      <c r="A5" s="455"/>
      <c r="B5" s="457"/>
      <c r="C5" s="455"/>
      <c r="D5" s="455"/>
      <c r="E5" s="455"/>
      <c r="F5" s="453"/>
      <c r="G5" s="451"/>
      <c r="H5" s="451"/>
      <c r="I5" s="453"/>
      <c r="J5" s="453"/>
      <c r="K5" s="453"/>
      <c r="L5" s="453"/>
      <c r="M5" s="457"/>
      <c r="N5" s="455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/>
      <c r="J2987" s="112"/>
      <c r="K2987" s="133">
        <v>1</v>
      </c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/>
      <c r="J3034" s="112"/>
      <c r="K3034" s="133">
        <v>1</v>
      </c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33">
        <v>1</v>
      </c>
      <c r="L3037" s="133"/>
      <c r="M3037" s="134" t="s">
        <v>290</v>
      </c>
      <c r="N3037" s="214">
        <v>64944</v>
      </c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33">
        <v>1</v>
      </c>
      <c r="L3038" s="133"/>
      <c r="M3038" s="134" t="s">
        <v>290</v>
      </c>
      <c r="N3038" s="214">
        <v>64945</v>
      </c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33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170" customFormat="1" ht="19.5" customHeight="1" x14ac:dyDescent="0.45">
      <c r="A3060" s="106">
        <v>3055</v>
      </c>
      <c r="B3060" s="111" t="s">
        <v>3822</v>
      </c>
      <c r="C3060" s="146">
        <v>58</v>
      </c>
      <c r="D3060" s="135" t="s">
        <v>2195</v>
      </c>
      <c r="E3060" s="156">
        <v>64942</v>
      </c>
      <c r="F3060" s="155" t="s">
        <v>642</v>
      </c>
      <c r="G3060" s="114" t="s">
        <v>2359</v>
      </c>
      <c r="H3060" s="133">
        <v>1</v>
      </c>
      <c r="I3060" s="133"/>
      <c r="J3060" s="112"/>
      <c r="K3060" s="112"/>
      <c r="L3060" s="133">
        <v>1</v>
      </c>
      <c r="M3060" s="134" t="s">
        <v>290</v>
      </c>
      <c r="N3060" s="184"/>
    </row>
    <row r="3061" spans="1:14" s="170" customFormat="1" ht="19.5" customHeight="1" x14ac:dyDescent="0.45">
      <c r="A3061" s="106">
        <v>3056</v>
      </c>
      <c r="B3061" s="111" t="s">
        <v>3823</v>
      </c>
      <c r="C3061" s="146">
        <v>57</v>
      </c>
      <c r="D3061" s="135" t="s">
        <v>2195</v>
      </c>
      <c r="E3061" s="156">
        <v>64942</v>
      </c>
      <c r="F3061" s="155" t="s">
        <v>642</v>
      </c>
      <c r="G3061" s="114" t="s">
        <v>2359</v>
      </c>
      <c r="H3061" s="133">
        <v>1</v>
      </c>
      <c r="I3061" s="133"/>
      <c r="J3061" s="112"/>
      <c r="K3061" s="112"/>
      <c r="L3061" s="133">
        <v>1</v>
      </c>
      <c r="M3061" s="134" t="s">
        <v>290</v>
      </c>
      <c r="N3061" s="184"/>
    </row>
    <row r="3062" spans="1:14" s="170" customFormat="1" ht="19.5" customHeight="1" x14ac:dyDescent="0.45">
      <c r="A3062" s="106">
        <v>3057</v>
      </c>
      <c r="B3062" s="111" t="s">
        <v>3824</v>
      </c>
      <c r="C3062" s="146">
        <v>34</v>
      </c>
      <c r="D3062" s="135" t="s">
        <v>2195</v>
      </c>
      <c r="E3062" s="156">
        <v>64942</v>
      </c>
      <c r="F3062" s="155" t="s">
        <v>642</v>
      </c>
      <c r="G3062" s="114" t="s">
        <v>2359</v>
      </c>
      <c r="H3062" s="133">
        <v>1</v>
      </c>
      <c r="I3062" s="133"/>
      <c r="J3062" s="112"/>
      <c r="K3062" s="112"/>
      <c r="L3062" s="133">
        <v>1</v>
      </c>
      <c r="M3062" s="134" t="s">
        <v>290</v>
      </c>
      <c r="N3062" s="184"/>
    </row>
    <row r="3063" spans="1:14" s="170" customFormat="1" ht="19.5" customHeight="1" x14ac:dyDescent="0.45">
      <c r="A3063" s="106">
        <v>3058</v>
      </c>
      <c r="B3063" s="111" t="s">
        <v>3825</v>
      </c>
      <c r="C3063" s="146">
        <v>54</v>
      </c>
      <c r="D3063" s="135" t="s">
        <v>2195</v>
      </c>
      <c r="E3063" s="156">
        <v>64942</v>
      </c>
      <c r="F3063" s="155" t="s">
        <v>642</v>
      </c>
      <c r="G3063" s="114" t="s">
        <v>2359</v>
      </c>
      <c r="H3063" s="133">
        <v>1</v>
      </c>
      <c r="I3063" s="133"/>
      <c r="J3063" s="112"/>
      <c r="K3063" s="112"/>
      <c r="L3063" s="133">
        <v>1</v>
      </c>
      <c r="M3063" s="134" t="s">
        <v>290</v>
      </c>
      <c r="N3063" s="184"/>
    </row>
    <row r="3064" spans="1:14" s="170" customFormat="1" ht="19.5" customHeight="1" x14ac:dyDescent="0.45">
      <c r="A3064" s="106">
        <v>3059</v>
      </c>
      <c r="B3064" s="111" t="s">
        <v>3826</v>
      </c>
      <c r="C3064" s="146">
        <v>84</v>
      </c>
      <c r="D3064" s="135" t="s">
        <v>2195</v>
      </c>
      <c r="E3064" s="156">
        <v>64945</v>
      </c>
      <c r="F3064" s="155" t="s">
        <v>642</v>
      </c>
      <c r="G3064" s="114" t="s">
        <v>2359</v>
      </c>
      <c r="H3064" s="133">
        <v>1</v>
      </c>
      <c r="I3064" s="133"/>
      <c r="J3064" s="112"/>
      <c r="K3064" s="112"/>
      <c r="L3064" s="133">
        <v>1</v>
      </c>
      <c r="M3064" s="134" t="s">
        <v>290</v>
      </c>
      <c r="N3064" s="184"/>
    </row>
    <row r="3065" spans="1:14" s="170" customFormat="1" ht="19.5" customHeight="1" x14ac:dyDescent="0.45">
      <c r="A3065" s="106">
        <v>3060</v>
      </c>
      <c r="B3065" s="111" t="s">
        <v>3827</v>
      </c>
      <c r="C3065" s="146">
        <v>35</v>
      </c>
      <c r="D3065" s="135" t="s">
        <v>1722</v>
      </c>
      <c r="E3065" s="156">
        <v>64945</v>
      </c>
      <c r="F3065" s="155" t="s">
        <v>642</v>
      </c>
      <c r="G3065" s="114" t="s">
        <v>2359</v>
      </c>
      <c r="H3065" s="133">
        <v>1</v>
      </c>
      <c r="I3065" s="133"/>
      <c r="J3065" s="112"/>
      <c r="K3065" s="112"/>
      <c r="L3065" s="133">
        <v>1</v>
      </c>
      <c r="M3065" s="134" t="s">
        <v>290</v>
      </c>
      <c r="N3065" s="184"/>
    </row>
    <row r="3066" spans="1:14" s="170" customFormat="1" ht="19.5" customHeight="1" x14ac:dyDescent="0.3">
      <c r="A3066" s="106"/>
      <c r="B3066" s="105"/>
      <c r="C3066" s="312"/>
      <c r="D3066" s="312"/>
      <c r="E3066" s="312"/>
      <c r="F3066" s="312"/>
      <c r="G3066" s="313"/>
      <c r="H3066" s="147">
        <f>SUBTOTAL(109,H6:H3065)</f>
        <v>3060</v>
      </c>
      <c r="I3066" s="147">
        <f>SUBTOTAL(109,I6:I3065)</f>
        <v>0</v>
      </c>
      <c r="J3066" s="147">
        <f>SUBTOTAL(109,J6:J3065)</f>
        <v>19</v>
      </c>
      <c r="K3066" s="147">
        <f>SUBTOTAL(109,K6:K3065)</f>
        <v>3017</v>
      </c>
      <c r="L3066" s="147">
        <f>SUBTOTAL(109,L6:L3065)</f>
        <v>24</v>
      </c>
      <c r="M3066" s="147"/>
      <c r="N3066" s="130"/>
    </row>
  </sheetData>
  <mergeCells count="17"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M4:M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5" t="s">
        <v>24</v>
      </c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Z1"/>
    </row>
    <row r="2" spans="1:28" ht="23.25" customHeight="1" x14ac:dyDescent="0.35">
      <c r="A2" s="178"/>
      <c r="B2" s="466" t="s">
        <v>1176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185"/>
    </row>
    <row r="3" spans="1:28" ht="23.25" customHeight="1" x14ac:dyDescent="0.35">
      <c r="A3" s="177"/>
      <c r="B3" s="467" t="s">
        <v>3830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185"/>
    </row>
    <row r="4" spans="1:28" s="183" customFormat="1" ht="48" customHeight="1" x14ac:dyDescent="0.35">
      <c r="A4" s="468" t="s">
        <v>1155</v>
      </c>
      <c r="B4" s="458" t="s">
        <v>1156</v>
      </c>
      <c r="C4" s="472" t="s">
        <v>1690</v>
      </c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4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69"/>
      <c r="B5" s="471"/>
      <c r="C5" s="475" t="s">
        <v>1157</v>
      </c>
      <c r="D5" s="475"/>
      <c r="E5" s="476" t="s">
        <v>1158</v>
      </c>
      <c r="F5" s="476"/>
      <c r="G5" s="476" t="s">
        <v>1159</v>
      </c>
      <c r="H5" s="476"/>
      <c r="I5" s="476" t="s">
        <v>1160</v>
      </c>
      <c r="J5" s="476"/>
      <c r="K5" s="476" t="s">
        <v>1161</v>
      </c>
      <c r="L5" s="476"/>
      <c r="M5" s="476" t="s">
        <v>1162</v>
      </c>
      <c r="N5" s="476"/>
      <c r="O5" s="476" t="s">
        <v>1163</v>
      </c>
      <c r="P5" s="476"/>
      <c r="Q5" s="476" t="s">
        <v>1164</v>
      </c>
      <c r="R5" s="476"/>
      <c r="S5" s="477" t="s">
        <v>15</v>
      </c>
      <c r="T5" s="477" t="s">
        <v>13</v>
      </c>
      <c r="U5" s="476" t="s">
        <v>1165</v>
      </c>
      <c r="V5" s="479" t="s">
        <v>1691</v>
      </c>
      <c r="W5" s="479" t="s">
        <v>1692</v>
      </c>
      <c r="X5" s="479" t="s">
        <v>1693</v>
      </c>
      <c r="Y5" s="476" t="s">
        <v>1166</v>
      </c>
      <c r="Z5" s="458" t="s">
        <v>1167</v>
      </c>
      <c r="AA5" s="458" t="s">
        <v>1694</v>
      </c>
      <c r="AB5" s="460" t="s">
        <v>1695</v>
      </c>
    </row>
    <row r="6" spans="1:28" ht="30" customHeight="1" x14ac:dyDescent="0.25">
      <c r="A6" s="470"/>
      <c r="B6" s="459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8"/>
      <c r="T6" s="478"/>
      <c r="U6" s="476"/>
      <c r="V6" s="479"/>
      <c r="W6" s="479"/>
      <c r="X6" s="479"/>
      <c r="Y6" s="476"/>
      <c r="Z6" s="459"/>
      <c r="AA6" s="459"/>
      <c r="AB6" s="461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676</v>
      </c>
      <c r="F8" s="191">
        <v>360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930</v>
      </c>
      <c r="T8" s="192">
        <f t="shared" si="0"/>
        <v>414</v>
      </c>
      <c r="U8" s="192">
        <f t="shared" ref="U8:U16" si="1">S8+T8</f>
        <v>1344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2" t="s">
        <v>1175</v>
      </c>
      <c r="B17" s="463"/>
      <c r="C17" s="194">
        <f t="shared" ref="C17:X17" si="3">SUM(C7:C16)</f>
        <v>602</v>
      </c>
      <c r="D17" s="194">
        <f t="shared" si="3"/>
        <v>115</v>
      </c>
      <c r="E17" s="194">
        <f t="shared" si="3"/>
        <v>1464</v>
      </c>
      <c r="F17" s="194">
        <f t="shared" si="3"/>
        <v>667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2246</v>
      </c>
      <c r="T17" s="194">
        <f t="shared" si="3"/>
        <v>815</v>
      </c>
      <c r="U17" s="194">
        <f t="shared" si="3"/>
        <v>3061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4" t="s">
        <v>1699</v>
      </c>
      <c r="C19" s="464"/>
      <c r="D19" s="464"/>
      <c r="E19" s="195">
        <v>74</v>
      </c>
      <c r="Z19"/>
    </row>
    <row r="20" spans="1:28" x14ac:dyDescent="0.25">
      <c r="A20" s="195">
        <v>2</v>
      </c>
      <c r="B20" s="464" t="s">
        <v>1700</v>
      </c>
      <c r="C20" s="464"/>
      <c r="D20" s="464"/>
      <c r="E20" s="195">
        <v>14</v>
      </c>
      <c r="Z20"/>
    </row>
    <row r="21" spans="1:28" x14ac:dyDescent="0.25">
      <c r="A21" s="195">
        <v>3</v>
      </c>
      <c r="B21" s="464" t="s">
        <v>2663</v>
      </c>
      <c r="C21" s="464"/>
      <c r="D21" s="464"/>
      <c r="E21" s="195">
        <v>1</v>
      </c>
      <c r="Z21"/>
    </row>
    <row r="22" spans="1:28" x14ac:dyDescent="0.25">
      <c r="A22" s="195">
        <v>4</v>
      </c>
      <c r="B22" s="464" t="s">
        <v>1701</v>
      </c>
      <c r="C22" s="464"/>
      <c r="D22" s="464"/>
      <c r="E22" s="195">
        <v>4</v>
      </c>
      <c r="Z22"/>
    </row>
    <row r="23" spans="1:28" x14ac:dyDescent="0.25">
      <c r="A23" s="195">
        <v>5</v>
      </c>
      <c r="B23" s="464" t="s">
        <v>1702</v>
      </c>
      <c r="C23" s="464"/>
      <c r="D23" s="464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opLeftCell="A44" workbookViewId="0">
      <selection activeCell="I53" sqref="I53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 x14ac:dyDescent="0.2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 x14ac:dyDescent="0.25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261">
        <v>49</v>
      </c>
      <c r="B53" s="265" t="s">
        <v>3821</v>
      </c>
      <c r="C53" s="263" t="s">
        <v>15</v>
      </c>
      <c r="D53" s="266">
        <v>66</v>
      </c>
      <c r="E53" s="274" t="s">
        <v>1009</v>
      </c>
      <c r="F53" s="266">
        <v>1</v>
      </c>
      <c r="G53" s="267"/>
      <c r="H53" s="267">
        <v>64942</v>
      </c>
      <c r="I53" s="265" t="s">
        <v>2990</v>
      </c>
      <c r="J53" s="318"/>
    </row>
    <row r="54" spans="1:10" ht="24.75" x14ac:dyDescent="0.5">
      <c r="A54" s="483" t="s">
        <v>14</v>
      </c>
      <c r="B54" s="484"/>
      <c r="C54" s="484"/>
      <c r="D54" s="484"/>
      <c r="E54" s="485"/>
      <c r="F54" s="266">
        <f>SUM(F5:F53)</f>
        <v>49</v>
      </c>
      <c r="G54" s="486"/>
      <c r="H54" s="487"/>
      <c r="I54" s="487"/>
      <c r="J54" s="488"/>
    </row>
    <row r="55" spans="1:10" ht="17.25" x14ac:dyDescent="0.35">
      <c r="G55" s="273"/>
      <c r="H55" s="273"/>
    </row>
  </sheetData>
  <mergeCells count="5">
    <mergeCell ref="B1:P1"/>
    <mergeCell ref="B2:P2"/>
    <mergeCell ref="B3:P3"/>
    <mergeCell ref="A54:E54"/>
    <mergeCell ref="G54:J54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G17" sqref="G17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14</v>
      </c>
      <c r="H15" s="304">
        <v>9</v>
      </c>
      <c r="I15" s="304" t="s">
        <v>2861</v>
      </c>
      <c r="J15" s="304">
        <v>2</v>
      </c>
      <c r="K15" s="304"/>
      <c r="L15" s="304">
        <f t="shared" si="0"/>
        <v>2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2" t="s">
        <v>30</v>
      </c>
      <c r="C19" s="493"/>
      <c r="D19" s="257"/>
      <c r="E19" s="257"/>
      <c r="F19" s="257">
        <f>SUM(F7:F18)</f>
        <v>3061</v>
      </c>
      <c r="H19" s="495" t="s">
        <v>30</v>
      </c>
      <c r="I19" s="496"/>
      <c r="J19" s="304">
        <f>SUM(J7:J18)</f>
        <v>38</v>
      </c>
      <c r="K19" s="304">
        <f t="shared" ref="K19:L19" si="1">SUM(K7:K18)</f>
        <v>11</v>
      </c>
      <c r="L19" s="304">
        <f t="shared" si="1"/>
        <v>49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2021-02-07T04:53:07Z</dcterms:modified>
</cp:coreProperties>
</file>