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Name'!$B$4:$N$3068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H239" i="28" s="1"/>
  <c r="L230" i="28"/>
  <c r="H230" i="28"/>
  <c r="L229" i="28"/>
  <c r="L239" i="28" l="1"/>
  <c r="L231" i="28"/>
  <c r="Q237" i="28" l="1"/>
  <c r="I3069" i="35" l="1"/>
  <c r="J3069" i="35"/>
  <c r="K3069" i="35"/>
  <c r="L3069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9" i="35" l="1"/>
  <c r="F56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<sst xmlns="http://schemas.openxmlformats.org/spreadsheetml/2006/main" count="16441" uniqueCount="3836">
  <si>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</si>
  <si>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</si>
  <si>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</si>
  <si>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</si>
  <si>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</si>
  <si>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</si>
  <si>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</si>
  <si>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</si>
  <si>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</si>
  <si>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</si>
  <si>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</si>
  <si>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</si>
  <si>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</si>
  <si>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</si>
  <si>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</si>
  <si>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</si>
  <si>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</si>
  <si>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</si>
  <si>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</si>
  <si>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</si>
  <si>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</si>
  <si>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</si>
  <si>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</si>
  <si>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</si>
  <si>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</si>
  <si>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</si>
  <si>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</si>
  <si>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</si>
  <si>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</si>
  <si>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</si>
  <si>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</si>
  <si>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</si>
  <si>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</si>
  <si>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</si>
  <si>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</si>
  <si>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</si>
  <si>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</si>
  <si>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</si>
  <si>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</si>
  <si>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</si>
  <si>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</si>
  <si>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</si>
  <si>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</si>
  <si>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</si>
  <si>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</si>
  <si>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</si>
  <si>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</si>
  <si>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</si>
  <si>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</si>
  <si>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</si>
  <si>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</si>
  <si>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</si>
  <si>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</si>
  <si>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</si>
  <si>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</si>
  <si>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</si>
  <si>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</si>
  <si>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</si>
  <si>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</si>
  <si>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</si>
  <si>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</si>
  <si>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</si>
  <si>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</si>
  <si>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</si>
  <si>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</si>
  <si>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</si>
  <si>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</si>
  <si>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</si>
  <si>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</si>
  <si>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</si>
  <si>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</si>
  <si>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</si>
  <si>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</si>
  <si>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</si>
  <si>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</si>
  <si>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</si>
  <si>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</si>
  <si>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</si>
  <si>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</si>
  <si>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</si>
  <si>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</si>
  <si>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</si>
  <si>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</si>
  <si>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</si>
  <si>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</si>
  <si>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</si>
  <si>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</si>
  <si>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</si>
  <si>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</si>
  <si>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</si>
  <si>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</si>
  <si>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</si>
  <si>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</si>
  <si>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</si>
  <si>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</si>
  <si>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</si>
  <si>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</si>
  <si>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</si>
  <si>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</si>
  <si>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</si>
  <si>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</si>
  <si>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</si>
  <si>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</si>
  <si>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</si>
  <si>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</si>
  <si>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</si>
  <si>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</si>
  <si>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</si>
  <si>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</si>
  <si>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</si>
  <si>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</si>
  <si>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</si>
  <si>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</si>
  <si>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</si>
  <si>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</si>
  <si>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</si>
  <si>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</si>
  <si>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</si>
  <si>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</si>
  <si>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</si>
  <si>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</si>
  <si>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</si>
  <si>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</si>
  <si>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</si>
  <si>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</si>
  <si>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</si>
  <si>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</si>
  <si>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</si>
  <si>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</si>
  <si>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</si>
  <si>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</si>
  <si>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</si>
  <si>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</si>
  <si>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</si>
  <si>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</si>
  <si>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</si>
  <si>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</si>
  <si>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</si>
  <si>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</si>
  <si>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</si>
  <si>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</si>
  <si>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</si>
  <si>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</si>
  <si>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</si>
  <si>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</si>
  <si>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</si>
  <si>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</si>
  <si>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</si>
  <si>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</si>
  <si>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</si>
  <si>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</si>
  <si>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</si>
  <si>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</si>
  <si>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</si>
  <si>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</si>
  <si>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</si>
  <si>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</si>
  <si>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</si>
  <si>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</si>
  <si>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</si>
  <si>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</si>
  <si>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</si>
  <si>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</si>
  <si>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</si>
  <si>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</si>
  <si>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</si>
  <si>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</si>
  <si>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</si>
  <si>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</si>
  <si>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</si>
  <si>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</si>
  <si>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</si>
  <si>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</si>
  <si>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</si>
  <si>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</si>
  <si>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</si>
  <si>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</si>
  <si>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</si>
  <si>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</si>
  <si>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</si>
  <si>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</si>
  <si>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</si>
  <si>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</si>
  <si>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</si>
  <si>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</si>
  <si>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</si>
  <si>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</si>
  <si>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</si>
  <si>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</si>
  <si>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</si>
  <si>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</si>
  <si>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</si>
  <si>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</si>
  <si>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</si>
  <si>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</si>
  <si>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</si>
  <si>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</si>
  <si>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</si>
  <si>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</si>
  <si>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</si>
  <si>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</si>
  <si>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</si>
  <si>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</si>
  <si>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</si>
  <si>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</si>
  <si>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</si>
  <si>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</si>
  <si>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</si>
  <si>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</si>
  <si>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</si>
  <si>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</si>
  <si>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</si>
  <si>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</si>
  <si>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</si>
  <si>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</si>
  <si>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</si>
  <si>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</si>
  <si>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</si>
  <si>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</si>
  <si>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</si>
  <si>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</si>
  <si>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</si>
  <si>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</si>
  <si>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</si>
  <si>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</si>
  <si>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</si>
  <si>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</si>
  <si>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</si>
  <si>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</si>
  <si>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</si>
  <si>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</si>
  <si>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</si>
  <si>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</si>
  <si>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</si>
  <si>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</si>
  <si>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</si>
  <si>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</si>
  <si>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</si>
  <si>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</si>
  <si>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</si>
  <si>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</si>
  <si>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</si>
  <si>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</si>
  <si>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</si>
  <si>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</si>
  <si>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</si>
  <si>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</si>
  <si>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</si>
  <si>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</si>
  <si>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</si>
  <si>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</si>
  <si>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</si>
  <si>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</si>
  <si>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</si>
  <si>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</si>
  <si>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</si>
  <si>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</si>
  <si>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</si>
  <si>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</si>
  <si>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</si>
  <si>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</si>
  <si>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</si>
  <si>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</si>
  <si>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</si>
  <si>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</si>
  <si>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</si>
  <si>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</si>
  <si>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</si>
  <si>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</si>
  <si>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</si>
  <si>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</si>
  <si>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</si>
  <si>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</si>
  <si>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</si>
  <si>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</si>
  <si>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</si>
  <si>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</si>
  <si>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</si>
  <si>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</si>
  <si>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</si>
  <si>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</si>
  <si>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</si>
  <si>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</si>
  <si>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</si>
  <si>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</si>
  <si>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</si>
  <si>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</si>
  <si>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</si>
  <si>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</si>
  <si>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</si>
  <si>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</si>
  <si>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</si>
  <si>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</si>
  <si>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</si>
  <si>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</si>
  <si>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</si>
  <si>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</si>
  <si>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</si>
  <si>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</si>
  <si>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</si>
  <si>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</si>
  <si>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</si>
  <si>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</si>
  <si>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</si>
  <si>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</si>
  <si>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</si>
  <si>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</si>
  <si>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</si>
  <si>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</si>
  <si>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</si>
  <si>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</si>
  <si>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</si>
  <si>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</si>
  <si>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</si>
  <si>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</si>
  <si>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</si>
  <si>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</si>
  <si>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</si>
  <si>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</si>
  <si>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</si>
  <si>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</si>
  <si>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</si>
  <si>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</si>
  <si>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</si>
  <si>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</si>
  <si>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</si>
  <si>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</si>
  <si>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</si>
  <si>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</si>
  <si>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</si>
  <si>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</si>
  <si>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</si>
  <si>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</si>
  <si>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</si>
  <si>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</si>
  <si>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</si>
  <si>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</si>
  <si>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</si>
  <si>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</si>
  <si>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</si>
  <si>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</si>
  <si>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</si>
  <si>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</si>
  <si>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</si>
  <si>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</si>
  <si>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</si>
  <si>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</si>
  <si>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</si>
  <si>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</si>
  <si>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</si>
  <si>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</si>
  <si>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</si>
  <si>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</si>
  <si>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</si>
  <si>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</si>
  <si>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</si>
  <si>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</si>
  <si>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</si>
  <si>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</si>
  <si>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</si>
  <si>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</si>
  <si>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</si>
  <si>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</si>
  <si>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</si>
  <si>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</si>
  <si>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</si>
  <si>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</si>
  <si>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</si>
  <si>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</si>
  <si>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</si>
  <si>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</si>
  <si>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</si>
  <si>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</si>
  <si>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</si>
  <si>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</si>
  <si>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</si>
  <si>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</si>
  <si>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</si>
  <si>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</si>
  <si>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</si>
  <si>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</si>
  <si>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</si>
  <si>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</si>
  <si>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</si>
  <si>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</si>
  <si>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</si>
  <si>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</si>
  <si>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</si>
  <si>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</si>
  <si>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</si>
  <si>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</si>
  <si>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</si>
  <si>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</si>
  <si>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</si>
  <si>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</si>
  <si>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</si>
  <si>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</si>
  <si>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</si>
  <si>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</si>
  <si>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</si>
  <si>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</si>
  <si>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</si>
  <si>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</si>
  <si>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</si>
  <si>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</si>
  <si>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</si>
  <si>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</si>
  <si>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</si>
  <si>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</si>
  <si>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</si>
  <si>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</si>
  <si>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</si>
  <si>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</si>
  <si>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</si>
  <si>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</si>
  <si>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</si>
  <si>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</si>
  <si>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</si>
  <si>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</si>
  <si>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</si>
  <si>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</si>
  <si>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</si>
  <si>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</si>
  <si>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</si>
  <si>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</si>
  <si>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</si>
  <si>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</si>
  <si>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</si>
  <si>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</si>
  <si>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</si>
  <si>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</si>
  <si>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</si>
  <si>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</si>
  <si>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</si>
  <si>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</si>
  <si>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</si>
  <si>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</si>
  <si>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</si>
  <si>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</si>
  <si>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</si>
  <si>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</si>
  <si>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</si>
  <si>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</si>
  <si>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</si>
  <si>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</si>
  <si>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</si>
  <si>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</si>
  <si>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</si>
  <si>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</si>
  <si>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</si>
  <si>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</si>
  <si>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</si>
  <si>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</si>
  <si>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</si>
  <si>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</si>
  <si>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</si>
  <si>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</si>
  <si>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</si>
  <si>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</si>
  <si>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</si>
  <si>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</si>
  <si>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</si>
  <si>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</si>
  <si>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</si>
  <si>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</si>
  <si>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</si>
  <si>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</si>
  <si>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</si>
  <si>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</si>
  <si>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</si>
  <si>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</si>
  <si>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</si>
  <si>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</si>
  <si>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</si>
  <si>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</si>
  <si>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</si>
  <si>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</si>
  <si>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</si>
  <si>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</si>
  <si>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</si>
  <si>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</si>
  <si>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</si>
  <si>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</si>
  <si>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</si>
  <si>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</si>
  <si>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</si>
  <si>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</si>
  <si>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</si>
  <si>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</si>
  <si>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</si>
  <si>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</si>
  <si>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</si>
  <si>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</si>
  <si>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</si>
  <si>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</si>
  <si>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</si>
  <si>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</si>
  <si>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</si>
  <si>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</si>
  <si>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</si>
  <si>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</si>
  <si>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</si>
  <si>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</si>
  <si>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</si>
  <si>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</si>
  <si>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</si>
  <si>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</si>
  <si>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</si>
  <si>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</si>
  <si>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</si>
  <si>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</si>
  <si>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</si>
  <si>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</si>
  <si>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</si>
  <si>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</si>
  <si>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</si>
  <si>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</si>
  <si>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</si>
  <si>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</si>
  <si>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</si>
  <si>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</si>
  <si>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</si>
  <si>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</si>
  <si>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</si>
  <si>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</si>
  <si>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</si>
  <si>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</si>
  <si>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</si>
  <si>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</si>
  <si>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</si>
  <si>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</si>
  <si>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</si>
  <si>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</si>
  <si>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</si>
  <si>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</si>
  <si>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</si>
  <si>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</si>
  <si>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</si>
  <si>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</si>
  <si>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</si>
  <si>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</si>
  <si>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</si>
  <si>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</si>
  <si>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</si>
  <si>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</si>
  <si>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</si>
  <si>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</si>
  <si>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</si>
  <si>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</si>
  <si>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</si>
  <si>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</si>
  <si>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</si>
  <si>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</si>
  <si>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</si>
  <si>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</si>
  <si>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</si>
  <si>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</si>
  <si>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</si>
  <si>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</si>
  <si>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</si>
  <si>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</si>
  <si>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</si>
  <si>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</si>
  <si>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</si>
  <si>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</si>
  <si>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</si>
  <si>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</si>
  <si>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</si>
  <si>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</si>
  <si>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</si>
  <si>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</si>
  <si>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</si>
  <si>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</si>
  <si>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</si>
  <si>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</si>
  <si>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</si>
  <si>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</si>
  <si>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</si>
  <si>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</si>
  <si>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</si>
  <si>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</si>
  <si>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</si>
  <si>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</si>
  <si>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</si>
  <si>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</si>
  <si>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</si>
  <si>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</si>
  <si>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</si>
  <si>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</si>
  <si>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</si>
  <si>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</si>
  <si>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</si>
  <si>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</si>
  <si>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</si>
  <si>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</si>
  <si>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</si>
  <si>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</si>
  <si>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</si>
  <si>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</si>
  <si>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</si>
  <si>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</si>
  <si>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</si>
  <si>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</si>
  <si>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</si>
  <si>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</si>
  <si>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</si>
  <si>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</si>
  <si>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</si>
  <si>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</si>
  <si>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</si>
  <si>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</si>
  <si>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</si>
  <si>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</si>
  <si>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</si>
  <si>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</si>
  <si>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</si>
  <si>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</si>
  <si>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</si>
  <si>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</si>
  <si>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</si>
  <si>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</si>
  <si>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</si>
  <si>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</si>
  <si>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</si>
  <si>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</si>
  <si>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</si>
  <si>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</si>
  <si>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</si>
  <si>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</si>
  <si>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</si>
  <si>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</si>
  <si>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</si>
  <si>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</si>
  <si>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</si>
  <si>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</si>
  <si>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</si>
  <si>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</si>
  <si>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</si>
  <si>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</si>
  <si>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</si>
  <si>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</si>
  <si>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</si>
  <si>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</si>
  <si>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</si>
  <si>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</si>
  <si>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</si>
  <si>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</si>
  <si>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</si>
  <si>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</si>
  <si>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</si>
  <si>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</si>
  <si>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</si>
  <si>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</si>
  <si>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</si>
  <si>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</si>
  <si>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</si>
  <si>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</si>
  <si>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</si>
  <si>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</si>
  <si>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</si>
  <si>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</si>
  <si>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</si>
  <si>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</si>
  <si>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</si>
  <si>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</si>
  <si>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</si>
  <si>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</si>
  <si>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</si>
  <si>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</si>
  <si>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</si>
  <si>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</si>
  <si>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</si>
  <si>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</si>
  <si>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</si>
  <si>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</si>
  <si>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</si>
  <si>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</si>
  <si>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</si>
  <si>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</si>
  <si>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</si>
  <si>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</si>
  <si>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</si>
  <si>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</si>
  <si>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</si>
  <si>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</si>
  <si>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</si>
  <si>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</si>
  <si>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</si>
  <si>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</si>
  <si>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</si>
  <si>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</si>
  <si>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</si>
  <si>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</si>
  <si>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</si>
  <si>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</si>
  <si>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</si>
  <si>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</si>
  <si>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</si>
  <si>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</si>
  <si>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</si>
  <si>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</si>
  <si>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</si>
  <si>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</si>
  <si>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</si>
  <si>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</si>
  <si>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</si>
  <si>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</si>
  <si>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</si>
  <si>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</si>
  <si>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</si>
  <si>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</si>
  <si>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</si>
  <si>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</si>
  <si>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</si>
  <si>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</si>
  <si>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</si>
  <si>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</si>
  <si>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</si>
  <si>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</si>
  <si>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</si>
  <si>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</si>
  <si>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</si>
  <si>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</si>
  <si>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</si>
  <si>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</si>
  <si>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</si>
  <si>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</si>
  <si>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</si>
  <si>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</si>
  <si>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</si>
  <si>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</si>
  <si>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</si>
  <si>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</si>
  <si>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</si>
  <si>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</si>
  <si>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</si>
  <si>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</si>
  <si>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</si>
  <si>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</si>
  <si>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</si>
  <si>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</si>
  <si>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</si>
  <si>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</si>
  <si>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</si>
  <si>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</si>
  <si>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</si>
  <si>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</si>
  <si>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</si>
  <si>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</si>
  <si>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</si>
  <si>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</si>
  <si>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</si>
  <si>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</si>
  <si>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</si>
  <si>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</si>
  <si>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</si>
  <si>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</si>
  <si>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</si>
  <si>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</si>
  <si>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</si>
  <si>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</si>
  <si>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</si>
  <si>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</si>
  <si>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</si>
  <si>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</si>
  <si>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</si>
  <si>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</si>
  <si>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</si>
  <si>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</si>
  <si>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</si>
  <si>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</si>
  <si>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</si>
  <si>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</si>
  <si>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</si>
  <si>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</si>
  <si>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</si>
  <si>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</si>
  <si>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</si>
  <si>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</si>
  <si>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</si>
  <si>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</si>
  <si>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</si>
  <si>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</si>
  <si>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</si>
  <si>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</si>
  <si>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</si>
  <si>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</si>
  <si>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</si>
  <si>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</si>
  <si>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</si>
  <si>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</si>
  <si>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</si>
  <si>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</si>
  <si>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</si>
  <si>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</si>
  <si>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</si>
  <si>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</si>
  <si>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</si>
  <si>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</si>
  <si>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</si>
  <si>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</si>
  <si>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</si>
  <si>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</si>
  <si>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</si>
  <si>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</si>
  <si>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</si>
  <si>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</si>
  <si>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</si>
  <si>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</si>
  <si>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</si>
  <si>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</si>
  <si>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</si>
  <si>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</si>
  <si>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</si>
  <si>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</si>
  <si>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</si>
  <si>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</si>
  <si>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</si>
  <si>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</si>
  <si>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</si>
  <si>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</si>
  <si>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</si>
  <si>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</si>
  <si>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</si>
  <si>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</si>
  <si>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</si>
  <si>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</si>
  <si>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</si>
  <si>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</si>
  <si>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</si>
  <si>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</si>
  <si>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</si>
  <si>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</si>
  <si>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</si>
  <si>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</si>
  <si>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</si>
  <si>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</si>
  <si>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</si>
  <si>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</si>
  <si>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</si>
  <si>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</si>
  <si>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</si>
  <si>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</si>
  <si>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</si>
  <si>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</si>
  <si>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</si>
  <si>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</si>
  <si>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</si>
  <si>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</si>
  <si>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</si>
  <si>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</si>
  <si>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</si>
  <si>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</si>
  <si>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</si>
  <si>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</si>
  <si>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</si>
  <si>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</si>
  <si>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</si>
  <si>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</si>
  <si>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</si>
  <si>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</si>
  <si>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</si>
  <si>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</si>
  <si>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</si>
  <si>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</si>
  <si>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</si>
  <si>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</si>
  <si>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</si>
  <si>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</si>
  <si>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</si>
  <si>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</si>
  <si>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</si>
  <si>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</si>
  <si>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</si>
  <si>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</si>
  <si>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</si>
  <si>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</si>
  <si>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</si>
  <si>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</si>
  <si>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</si>
  <si>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</si>
  <si>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</si>
  <si>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</si>
  <si>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</si>
  <si>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</si>
  <si>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</si>
  <si>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</si>
  <si>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</si>
  <si>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</si>
  <si>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</si>
  <si>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</si>
  <si>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</si>
  <si>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</si>
  <si>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</si>
  <si>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</si>
  <si>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</si>
  <si>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</si>
  <si>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</si>
  <si>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</si>
  <si>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</si>
  <si>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</si>
  <si>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</si>
  <si>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</si>
  <si>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</si>
  <si>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</si>
  <si>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</si>
  <si>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</si>
  <si>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</si>
  <si>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</si>
  <si>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</si>
  <si>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</si>
  <si>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</si>
  <si>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</si>
  <si>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</si>
  <si>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</si>
  <si>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</si>
  <si>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</si>
  <si>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</si>
  <si>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</si>
  <si>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</si>
  <si>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</si>
  <si>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</si>
  <si>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</si>
  <si>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</si>
  <si>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</si>
  <si>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</si>
  <si>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</si>
  <si>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</si>
  <si>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</si>
  <si>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</si>
  <si>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</si>
  <si>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</si>
  <si>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</si>
  <si>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</si>
  <si>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</si>
  <si>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</si>
  <si>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</si>
  <si>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</si>
  <si>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</si>
  <si>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</si>
  <si>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</si>
  <si>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</si>
  <si>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</si>
  <si>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</si>
  <si>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</si>
  <si>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</si>
  <si>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</si>
  <si>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</si>
  <si>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</si>
  <si>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</si>
  <si>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</si>
  <si>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</si>
  <si>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</si>
  <si>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</si>
  <si>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</si>
  <si>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</si>
  <si>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</si>
  <si>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</si>
  <si>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</si>
  <si>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</si>
  <si>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</si>
  <si>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</si>
  <si>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</si>
  <si>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</si>
  <si>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</si>
  <si>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</si>
  <si>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</si>
  <si>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</si>
  <si>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</si>
  <si>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</si>
  <si>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</si>
  <si>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</si>
  <si>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</si>
  <si>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</si>
  <si>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</si>
  <si>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</si>
  <si>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</si>
  <si>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</si>
  <si>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</si>
  <si>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</si>
  <si>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</si>
  <si>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</si>
  <si>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</si>
  <si>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</si>
  <si>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</si>
  <si>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</si>
  <si>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</si>
  <si>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</si>
  <si>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</si>
  <si>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</si>
  <si>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</si>
  <si>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</si>
  <si>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</si>
  <si>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</si>
  <si>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</si>
  <si>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</si>
  <si>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</si>
  <si>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</si>
  <si>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</si>
  <si>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</si>
  <si>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</si>
  <si>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</si>
  <si>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</si>
  <si>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</si>
  <si>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</si>
  <si>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</si>
  <si>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</si>
  <si>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</si>
  <si>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</si>
  <si>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</si>
  <si>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</si>
  <si>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</si>
  <si>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</si>
  <si>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</si>
  <si>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</si>
  <si>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</si>
  <si>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</si>
  <si>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</si>
  <si>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</si>
  <si>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</si>
  <si>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</si>
  <si>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</si>
  <si>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</si>
  <si>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</si>
  <si>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</si>
  <si>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</si>
  <si>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</si>
  <si>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</si>
  <si>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</si>
  <si>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</si>
  <si>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</si>
  <si>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</si>
  <si>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</si>
  <si>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</si>
  <si>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</si>
  <si>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</si>
  <si>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</si>
  <si>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</si>
  <si>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</si>
  <si>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</si>
  <si>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</si>
  <si>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</si>
  <si>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</si>
  <si>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</si>
  <si>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</si>
  <si>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</si>
  <si>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</si>
  <si>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</si>
  <si>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</si>
  <si>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</si>
  <si>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</si>
  <si>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</si>
  <si>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</si>
  <si>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</si>
  <si>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</si>
  <si>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</si>
  <si>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</si>
  <si>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</si>
  <si>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</si>
  <si>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</si>
  <si>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</si>
  <si>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</si>
  <si>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</si>
  <si>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</si>
  <si>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</si>
  <si>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</si>
  <si>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</si>
  <si>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</si>
  <si>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</si>
  <si>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</si>
  <si>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</si>
  <si>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</si>
  <si>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</si>
  <si>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</si>
  <si>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</si>
  <si>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</si>
  <si>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</si>
  <si>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</si>
  <si>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</si>
  <si>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</si>
  <si>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</si>
  <si>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</si>
  <si>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</si>
  <si>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</si>
  <si>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</si>
  <si>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</si>
  <si>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</si>
  <si>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</si>
  <si>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</si>
  <si>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</si>
  <si>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</si>
  <si>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</si>
  <si>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</si>
  <si>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</si>
  <si>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</si>
  <si>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</si>
  <si>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</si>
  <si>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</si>
  <si>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</si>
  <si>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</si>
  <si>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</si>
  <si>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</si>
  <si>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</si>
  <si>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</si>
  <si>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</si>
  <si>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</si>
  <si>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</si>
  <si>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</si>
  <si>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</si>
  <si>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</si>
  <si>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</si>
  <si>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</si>
  <si>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</si>
  <si>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</si>
  <si>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</si>
  <si>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</si>
  <si>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</si>
  <si>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</si>
  <si>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</si>
  <si>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</si>
  <si>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</si>
  <si>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</si>
  <si>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</si>
  <si>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</si>
  <si>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</si>
  <si>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</si>
  <si>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</si>
  <si>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</si>
  <si>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</si>
  <si>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</si>
  <si>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</si>
  <si>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</si>
  <si>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</si>
  <si>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</si>
  <si>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</si>
  <si>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</si>
  <si>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</si>
  <si>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</si>
  <si>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</si>
  <si>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</si>
  <si>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</si>
  <si>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</si>
  <si>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</si>
  <si>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</si>
  <si>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</si>
  <si>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</si>
  <si>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</si>
  <si>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</si>
  <si>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</si>
  <si>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</si>
  <si>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</si>
  <si>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</si>
  <si>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</si>
  <si>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</si>
  <si>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</si>
  <si>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</si>
  <si>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</si>
  <si>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</si>
  <si>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</si>
  <si>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</si>
  <si>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</si>
  <si>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</si>
  <si>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</si>
  <si>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</si>
  <si>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</si>
  <si>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</si>
  <si>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</si>
  <si>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</si>
  <si>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</si>
  <si>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</si>
  <si>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</si>
  <si>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</si>
  <si>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</si>
  <si>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</si>
  <si>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</si>
  <si>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</si>
  <si>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</si>
  <si>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</si>
  <si>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</si>
  <si>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</si>
  <si>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</si>
  <si>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</si>
  <si>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</si>
  <si>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</si>
  <si>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</si>
  <si>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</si>
  <si>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</si>
  <si>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</si>
  <si>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</si>
  <si>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</si>
  <si>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</si>
  <si>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</si>
  <si>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</si>
  <si>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</si>
  <si>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</si>
  <si>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</si>
  <si>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</si>
  <si>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</si>
  <si>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</si>
  <si>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</si>
  <si>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</si>
  <si>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</si>
  <si>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</si>
  <si>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</si>
  <si>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</si>
  <si>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</si>
  <si>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</si>
  <si>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</si>
  <si>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</si>
  <si>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</si>
  <si>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</si>
  <si>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</si>
  <si>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</si>
  <si>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</si>
  <si>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</si>
  <si>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</si>
  <si>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</si>
  <si>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</si>
  <si>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</si>
  <si>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</si>
  <si>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</si>
  <si>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</si>
  <si>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</si>
  <si>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</si>
  <si>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</si>
  <si>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</si>
  <si>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</si>
  <si>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</si>
  <si>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</si>
  <si>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</si>
  <si>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</si>
  <si>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</si>
  <si>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</si>
  <si>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</si>
  <si>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</si>
  <si>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</si>
  <si>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</si>
  <si>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</si>
  <si>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</si>
  <si>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</si>
  <si>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</si>
  <si>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</si>
  <si>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</si>
  <si>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</si>
  <si>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</si>
  <si>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</si>
  <si>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</si>
  <si>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</si>
  <si>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</si>
  <si>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</si>
  <si>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</si>
  <si>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</si>
  <si>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</si>
  <si>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</si>
  <si>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</si>
  <si>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</si>
  <si>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</si>
  <si>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</si>
  <si>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</si>
  <si>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</si>
  <si>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</si>
  <si>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</si>
  <si>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</si>
  <si>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</si>
  <si>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</si>
  <si>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</si>
  <si>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</si>
  <si>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</si>
  <si>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</si>
  <si>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</si>
  <si>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</si>
  <si>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</si>
  <si>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</si>
  <si>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</si>
  <si>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</si>
  <si>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</si>
  <si>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</si>
  <si>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</si>
  <si>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</si>
  <si>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</si>
  <si>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</si>
  <si>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</si>
  <si>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</si>
  <si>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</si>
  <si>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</si>
  <si>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</si>
  <si>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</si>
  <si>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</si>
  <si>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</si>
  <si>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</si>
  <si>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</si>
  <si>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</si>
  <si>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</si>
  <si>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</si>
  <si>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</si>
  <si>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</si>
  <si>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</si>
  <si>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</si>
  <si>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</si>
  <si>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</si>
  <si>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</si>
  <si>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</si>
  <si>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</si>
  <si>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</si>
  <si>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</si>
  <si>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</si>
  <si>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</si>
  <si>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</si>
  <si>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</si>
  <si>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</si>
  <si>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</si>
  <si>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</si>
  <si>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</si>
  <si>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</si>
  <si>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</si>
  <si>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</si>
  <si>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</si>
  <si>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</si>
  <si>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</si>
  <si>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</si>
  <si>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</si>
  <si>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</si>
  <si>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</si>
  <si>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</si>
  <si>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</si>
  <si>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</si>
  <si>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</si>
  <si>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</si>
  <si>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</si>
  <si>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</si>
  <si>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</si>
  <si>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</si>
  <si>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</si>
  <si>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</si>
  <si>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</si>
  <si>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</si>
  <si>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</si>
  <si>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</si>
  <si>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</si>
  <si>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</si>
  <si>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</si>
  <si>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</si>
  <si>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</si>
  <si>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</si>
  <si>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</si>
  <si>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</si>
  <si>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</si>
  <si>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</si>
  <si>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</si>
  <si>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</si>
  <si>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</si>
  <si>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</si>
  <si>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</si>
  <si>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</si>
  <si>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</si>
  <si>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</si>
  <si>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</si>
  <si>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</si>
  <si>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</si>
  <si>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</si>
  <si>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</si>
  <si>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</si>
  <si>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</si>
  <si>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</si>
  <si>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</si>
  <si>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</si>
  <si>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</si>
  <si>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</si>
  <si>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</si>
  <si>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</si>
  <si>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</si>
  <si>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</si>
  <si>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</si>
  <si>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</si>
  <si>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</si>
  <si>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</si>
  <si>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</si>
  <si>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</si>
  <si>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</si>
  <si>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</si>
  <si>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</si>
  <si>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</si>
  <si>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</si>
  <si>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</si>
  <si>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</si>
  <si>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</si>
  <si>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</si>
  <si>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</si>
  <si>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</si>
  <si>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</si>
  <si>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</si>
  <si>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</si>
  <si>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</si>
  <si>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</si>
  <si>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</si>
  <si>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</si>
  <si>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</si>
  <si>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</si>
  <si>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</si>
  <si>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</si>
  <si>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</si>
  <si>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</si>
  <si>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</si>
  <si>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</si>
  <si>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</si>
  <si>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</si>
  <si>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</si>
  <si>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</si>
  <si>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</si>
  <si>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</si>
  <si>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</si>
  <si>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</si>
  <si>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</si>
  <si>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</si>
  <si>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</si>
  <si>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</si>
  <si>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</si>
  <si>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</si>
  <si>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</si>
  <si>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</si>
  <si>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</si>
  <si>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</si>
  <si>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</si>
  <si>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</si>
  <si>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</si>
  <si>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</si>
  <si>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</si>
  <si>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</si>
  <si>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</si>
  <si>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</si>
  <si>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</si>
  <si>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</si>
  <si>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</si>
  <si>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</si>
  <si>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</si>
  <si>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</si>
  <si>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</si>
  <si>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</si>
  <si>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</si>
  <si>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</si>
  <si>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</si>
  <si>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</si>
  <si>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</si>
  <si>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</si>
  <si>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</si>
  <si>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</si>
  <si>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</si>
  <si>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</si>
  <si>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</si>
  <si>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</si>
  <si>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</si>
  <si>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</si>
  <si>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</si>
  <si>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</si>
  <si>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</si>
  <si>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</si>
  <si>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</si>
  <si>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</si>
  <si>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</si>
  <si>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</si>
  <si>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</si>
  <si>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</si>
  <si>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</si>
  <si>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</si>
  <si>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</si>
  <si>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</si>
  <si>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</si>
  <si>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</si>
  <si>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</si>
  <si>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</si>
  <si>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</si>
  <si>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</si>
  <si>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</si>
  <si>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</si>
  <si>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</si>
  <si>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</si>
  <si>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</si>
  <si>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</si>
  <si>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</si>
  <si>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</si>
  <si>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</si>
  <si>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</si>
  <si>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</si>
  <si>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</si>
  <si>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</si>
  <si>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</si>
  <si>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</si>
  <si>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</si>
  <si>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</si>
  <si>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</si>
  <si>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</si>
  <si>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</si>
  <si>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</si>
  <si>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</si>
  <si>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</si>
  <si>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</si>
  <si>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</si>
  <si>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</si>
  <si>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</si>
  <si>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</si>
  <si>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</si>
  <si>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</si>
  <si>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</si>
  <si>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</si>
  <si>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</si>
  <si>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</si>
  <si>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</si>
  <si>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</si>
  <si>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</si>
  <si>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</si>
  <si>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</si>
  <si>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</si>
  <si>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</si>
  <si>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</si>
  <si>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</si>
  <si>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</si>
  <si>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</si>
  <si>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</si>
  <si>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</si>
  <si>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</si>
  <si>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</si>
  <si>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</si>
  <si>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</si>
  <si>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</si>
  <si>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</si>
  <si>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</si>
  <si>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</si>
  <si>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</si>
  <si>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</si>
  <si>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</si>
  <si>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</si>
  <si>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</si>
  <si>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</si>
  <si>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</si>
  <si>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</si>
  <si>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</si>
  <si>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</si>
  <si>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</si>
  <si>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</si>
  <si>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</si>
  <si>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</si>
  <si>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</si>
  <si>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</si>
  <si>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</si>
  <si>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</si>
  <si>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</si>
  <si>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</si>
  <si>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</si>
  <si>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</si>
  <si>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</si>
  <si>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</si>
  <si>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</si>
  <si>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</si>
  <si>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</si>
  <si>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</si>
  <si>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</si>
  <si>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</si>
  <si>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</si>
  <si>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</si>
  <si>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</si>
  <si>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</si>
  <si>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</si>
  <si>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</si>
  <si>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</si>
  <si>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</si>
  <si>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</si>
  <si>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</si>
  <si>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</si>
  <si>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</si>
  <si>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</si>
  <si>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</si>
  <si>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</si>
  <si>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</si>
  <si>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</si>
  <si>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</si>
  <si>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</si>
  <si>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</si>
  <si>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</si>
  <si>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</si>
  <si>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</si>
  <si>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</si>
  <si>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</si>
  <si>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</si>
  <si>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</si>
  <si>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</si>
  <si>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</si>
  <si>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</si>
  <si>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</si>
  <si>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</si>
  <si>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</si>
  <si>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</si>
  <si>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</si>
  <si>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</si>
  <si>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</si>
  <si>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</si>
  <si>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</si>
  <si>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</si>
  <si>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</si>
  <si>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</si>
  <si>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</si>
  <si>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</si>
  <si>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</si>
  <si>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</si>
  <si>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</si>
  <si>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</si>
  <si>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</si>
  <si>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</si>
  <si>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</si>
  <si>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</si>
  <si>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</si>
  <si>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</si>
  <si>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</si>
  <si>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</si>
  <si>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</si>
  <si>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</si>
  <si>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</si>
  <si>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</si>
  <si>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</si>
  <si>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</si>
  <si>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</si>
  <si>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</si>
  <si>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</si>
  <si>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</si>
  <si>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</si>
  <si>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</si>
  <si>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</si>
  <si>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</si>
  <si>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</si>
  <si>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</si>
  <si>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</si>
  <si>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</si>
  <si>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</si>
  <si>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</si>
  <si>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</si>
  <si>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</si>
  <si>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</si>
  <si>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</si>
  <si>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</si>
  <si>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</si>
  <si>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</si>
  <si>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</si>
  <si>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</si>
  <si>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</si>
  <si>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</si>
  <si>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</si>
  <si>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</si>
  <si>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</si>
  <si>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</si>
  <si>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</si>
  <si>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</si>
  <si>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</si>
  <si>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</si>
  <si>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</si>
  <si>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</si>
  <si>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</si>
  <si>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</si>
  <si>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</si>
  <si>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</si>
  <si>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</si>
  <si>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</si>
  <si>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</si>
  <si>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</si>
  <si>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</si>
  <si>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</si>
  <si>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</si>
  <si>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</si>
  <si>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</si>
  <si>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</si>
  <si>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</si>
  <si>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</si>
  <si>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</si>
  <si>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</si>
  <si>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</si>
  <si>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</si>
  <si>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</si>
  <si>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</si>
  <si>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</si>
  <si>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</si>
  <si>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</si>
  <si>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</si>
  <si>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</si>
  <si>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</si>
  <si>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</si>
  <si>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</si>
  <si>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</si>
  <si>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</si>
  <si>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</si>
  <si>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</si>
  <si>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</si>
  <si>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</si>
  <si>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</si>
  <si>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</si>
  <si>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</si>
  <si>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</si>
  <si>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</si>
  <si>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</si>
  <si>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</si>
  <si>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</si>
  <si>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</si>
  <si>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</si>
  <si>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</si>
  <si>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</si>
  <si>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</si>
  <si>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</si>
  <si>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</si>
  <si>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</si>
  <si>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</si>
  <si>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</si>
  <si>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</si>
  <si>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</si>
  <si>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</si>
  <si>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</si>
  <si>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</si>
  <si>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</si>
  <si>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</si>
  <si>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</si>
  <si>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</si>
  <si>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</si>
  <si>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</si>
  <si>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</si>
  <si>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</si>
  <si>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</si>
  <si>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</si>
  <si>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</si>
  <si>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</si>
  <si>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</si>
  <si>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</si>
  <si>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</si>
  <si>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</si>
  <si>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</si>
  <si>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</si>
  <si>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</si>
  <si>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</si>
  <si>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</si>
  <si>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</si>
  <si>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</si>
  <si>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</si>
  <si>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</si>
  <si>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</si>
  <si>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</si>
  <si>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</si>
  <si>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</si>
  <si>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</si>
  <si>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</si>
  <si>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</si>
  <si>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</si>
  <si>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</si>
  <si>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</si>
  <si>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</si>
  <si>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</si>
  <si>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</si>
  <si>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</si>
  <si>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</si>
  <si>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</si>
  <si>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</si>
  <si>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</si>
  <si>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</si>
  <si>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</si>
  <si>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</si>
  <si>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</si>
  <si>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</si>
  <si>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</si>
  <si>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</si>
  <si>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</si>
  <si>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</si>
  <si>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</si>
  <si>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</si>
  <si>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</si>
  <si>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</si>
  <si>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</si>
  <si>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</si>
  <si>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</si>
  <si>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</si>
  <si>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</si>
  <si>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</si>
  <si>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</si>
  <si>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</si>
  <si>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</si>
  <si>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</si>
  <si>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</si>
  <si>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</si>
  <si>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</si>
  <si>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</si>
  <si>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</si>
  <si>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</si>
  <si>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</si>
  <si>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</si>
  <si>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</si>
  <si>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</si>
  <si>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</si>
  <si>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</si>
  <si>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</si>
  <si>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</si>
  <si>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</si>
  <si>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</si>
  <si>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</si>
  <si>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</si>
  <si>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</si>
  <si>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</si>
  <si>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</si>
  <si>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</si>
  <si>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</si>
  <si>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</si>
  <si>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</si>
  <si>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</si>
  <si>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</si>
  <si>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</si>
  <si>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</si>
  <si>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</si>
  <si>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</si>
  <si>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</si>
  <si>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</si>
  <si>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</si>
  <si>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</si>
  <si>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</si>
  <si>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</si>
  <si>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</si>
  <si>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</si>
  <si>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</si>
  <si>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</si>
  <si>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</si>
  <si>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</si>
  <si>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</si>
  <si>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</si>
  <si>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</si>
  <si>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</si>
  <si>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</si>
  <si>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</si>
  <si>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</si>
  <si>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</si>
  <si>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</si>
  <si>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</si>
  <si>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</si>
  <si>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</si>
  <si>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</si>
  <si>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</si>
  <si>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</si>
  <si>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</si>
  <si>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</si>
  <si>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</si>
  <si>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</si>
  <si>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</si>
  <si>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</si>
  <si>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</si>
  <si>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</si>
  <si>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</si>
  <si>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</si>
  <si>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</si>
  <si>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</si>
  <si>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</si>
  <si>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</si>
  <si>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</si>
  <si>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</si>
  <si>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</si>
  <si>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</si>
  <si>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</si>
  <si>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</si>
  <si>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</si>
  <si>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</si>
  <si>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</si>
  <si>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</si>
  <si>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</si>
  <si>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</si>
  <si>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</si>
  <si>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</si>
  <si>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</si>
  <si>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</si>
  <si>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</si>
  <si>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</si>
  <si>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</si>
  <si>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</si>
  <si>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</si>
  <si>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</si>
  <si>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</si>
  <si>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</si>
  <si>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</si>
  <si>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</si>
  <si>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</si>
  <si>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</si>
  <si>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</si>
  <si>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</si>
  <si>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</si>
  <si>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</si>
  <si>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</si>
  <si>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</si>
  <si>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</si>
  <si>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</si>
  <si>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</si>
  <si>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</si>
  <si>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</si>
  <si>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</si>
  <si>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</si>
  <si>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</si>
  <si>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</si>
  <si>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</si>
  <si>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</si>
  <si>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</si>
  <si>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</si>
  <si>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</si>
  <si>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</si>
  <si>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</si>
  <si>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</si>
  <si>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</si>
  <si>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</si>
  <si>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</si>
  <si>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</si>
  <si>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</si>
  <si>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</si>
  <si>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</si>
  <si>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</si>
  <si>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</si>
  <si>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</si>
  <si>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</si>
  <si>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</si>
  <si>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</si>
  <si>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</si>
  <si>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</si>
  <si>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</si>
  <si>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</si>
  <si>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</si>
  <si>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</si>
  <si>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</si>
  <si>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</si>
  <si>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</si>
  <si>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</si>
  <si>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</si>
  <si>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</si>
  <si>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</si>
  <si>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</si>
  <si>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</si>
  <si>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</si>
  <si>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</si>
  <si>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</si>
  <si>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</si>
  <si>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</si>
  <si>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</si>
  <si>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</si>
  <si>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</si>
  <si>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</si>
  <si>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</si>
  <si>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</si>
  <si>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</si>
  <si>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</si>
  <si>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</si>
  <si>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</si>
  <si>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</si>
  <si>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</si>
  <si>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</si>
  <si>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</si>
  <si>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</si>
  <si>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</si>
  <si>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</si>
  <si>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</si>
  <si>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</si>
  <si>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</si>
  <si>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</si>
  <si>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</si>
  <si>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</si>
  <si>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</si>
  <si>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</si>
  <si>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</si>
  <si>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</si>
  <si>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</si>
  <si>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</si>
  <si>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</si>
  <si>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</si>
  <si>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</si>
  <si>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</si>
  <si>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</si>
  <si>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</si>
  <si>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</si>
  <si>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</si>
  <si>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</si>
  <si>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</si>
  <si>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</si>
  <si>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</si>
  <si>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</si>
  <si>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</si>
  <si>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</si>
  <si>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</si>
  <si>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</si>
  <si>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</si>
  <si>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</si>
  <si>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</si>
  <si>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</si>
  <si>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</si>
  <si>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</si>
  <si>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</si>
  <si>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</si>
  <si>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</si>
  <si>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</si>
  <si>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</si>
  <si>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</si>
  <si>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</si>
  <si>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</si>
  <si>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</si>
  <si>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</si>
  <si>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</si>
  <si>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</si>
  <si>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</si>
  <si>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</si>
  <si>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</si>
  <si>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</si>
  <si>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</si>
  <si>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</si>
  <si>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</si>
  <si>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</si>
  <si>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</si>
  <si>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</si>
  <si>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</si>
  <si>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</si>
  <si>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</si>
  <si>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</si>
  <si>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</si>
  <si>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</si>
  <si>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</si>
  <si>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</si>
  <si>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</si>
  <si>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</si>
  <si>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</si>
  <si>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</si>
  <si>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</si>
  <si>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</si>
  <si>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</si>
  <si>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</si>
  <si>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</si>
  <si>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</si>
  <si>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</si>
  <si>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</si>
  <si>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</si>
  <si>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</si>
  <si>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</si>
  <si>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</si>
  <si>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</si>
  <si>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</si>
  <si>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</si>
  <si>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</si>
  <si>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</si>
  <si>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</si>
  <si>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</si>
  <si>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</si>
  <si>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</si>
  <si>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</si>
  <si>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</si>
  <si>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</si>
  <si>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</si>
  <si>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</si>
  <si>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</si>
  <si>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</si>
  <si>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</si>
  <si>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</si>
  <si>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</si>
  <si>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</si>
  <si>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</si>
  <si>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</si>
  <si>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</si>
  <si>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</si>
  <si>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</si>
  <si>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</si>
  <si>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</si>
  <si>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</si>
  <si>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</si>
  <si>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</si>
  <si>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</si>
  <si>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</si>
  <si>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</si>
  <si>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</si>
  <si>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</si>
  <si>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</si>
  <si>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</si>
  <si>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</si>
  <si>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</si>
  <si>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</si>
  <si>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</si>
  <si>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</si>
  <si>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</si>
  <si>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</si>
  <si>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</si>
  <si>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</si>
  <si>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</si>
  <si>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</si>
  <si>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</si>
  <si>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</si>
  <si>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</si>
  <si>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</si>
  <si>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</si>
  <si>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</si>
  <si>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</si>
  <si>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</si>
  <si>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</si>
  <si>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</si>
  <si>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</si>
  <si>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</si>
  <si>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</si>
  <si>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</si>
  <si>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</si>
  <si>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</si>
  <si>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</si>
  <si>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</si>
  <si>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</si>
  <si>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</si>
  <si>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</si>
  <si>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</si>
  <si>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</si>
  <si>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</si>
  <si>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</si>
  <si>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</si>
  <si>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</si>
  <si>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</si>
  <si>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</si>
  <si>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</si>
  <si>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</si>
  <si>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</si>
  <si>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</si>
  <si>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</si>
  <si>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</si>
  <si>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</si>
  <si>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</si>
  <si>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</si>
  <si>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</si>
  <si>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</si>
  <si>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</si>
  <si>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</si>
  <si>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</si>
  <si>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</si>
  <si>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</si>
  <si>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</si>
  <si>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</si>
  <si>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</si>
  <si>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</si>
  <si>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</si>
  <si>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</si>
  <si>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</si>
  <si>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</si>
  <si>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</si>
  <si>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</si>
  <si>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</si>
  <si>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</si>
  <si>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</si>
  <si>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</si>
  <si>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</si>
  <si>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</si>
  <si>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</si>
  <si>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</si>
  <si>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</si>
  <si>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</si>
  <si>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</si>
  <si>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</si>
  <si>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</si>
  <si>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</si>
  <si>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</si>
  <si>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</si>
  <si>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</si>
  <si>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</si>
  <si>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</si>
  <si>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</si>
  <si>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</si>
  <si>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</si>
  <si>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</si>
  <si>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</si>
  <si>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</si>
  <si>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</si>
  <si>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</si>
  <si>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</si>
  <si>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</si>
  <si>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</si>
  <si>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</si>
  <si>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</si>
  <si>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</si>
  <si>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</si>
  <si>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</si>
  <si>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</si>
  <si>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</si>
  <si>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</si>
  <si>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</si>
  <si>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</si>
  <si>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</si>
  <si>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</si>
  <si>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</si>
  <si>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</si>
  <si>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</si>
  <si>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</si>
  <si>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</si>
  <si>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</si>
  <si>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</si>
  <si>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</si>
  <si>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</si>
  <si>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</si>
  <si>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</si>
  <si>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</si>
  <si>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</si>
  <si>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</si>
  <si>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</si>
  <si>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</si>
  <si>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</si>
  <si>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</si>
  <si>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</si>
  <si>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</si>
  <si>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</si>
  <si>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</si>
  <si>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</si>
  <si>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</si>
  <si>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</si>
  <si>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</si>
  <si>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</si>
  <si>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</si>
  <si>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</si>
  <si>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</si>
  <si>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</si>
  <si>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</si>
  <si>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</si>
  <si>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</si>
  <si>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</si>
  <si>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</si>
  <si>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</si>
  <si>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</si>
  <si>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</si>
  <si>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</si>
  <si>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</si>
  <si>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</si>
  <si>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</si>
  <si>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</si>
  <si>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</si>
  <si>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</si>
  <si>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</si>
  <si>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</si>
  <si>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</si>
  <si>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</si>
  <si>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</si>
  <si>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</si>
  <si>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</si>
  <si>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</si>
  <si>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</si>
  <si>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</si>
  <si>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</si>
  <si>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</si>
  <si>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</si>
  <si>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</si>
  <si>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</si>
  <si>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</si>
  <si>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</si>
  <si>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</si>
  <si>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</si>
  <si>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</si>
  <si>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</si>
  <si>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</si>
  <si>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</si>
  <si>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</si>
  <si>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</si>
  <si>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</si>
  <si>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</si>
  <si>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</si>
  <si>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</si>
  <si>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</si>
  <si>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</si>
  <si>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</si>
  <si>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</si>
  <si>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</si>
  <si>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</si>
  <si>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</si>
  <si>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</si>
  <si>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</si>
  <si>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</si>
  <si>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</si>
  <si>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</si>
  <si>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</si>
  <si>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</si>
  <si>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</si>
  <si>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</si>
  <si>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</si>
  <si>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</si>
  <si>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</si>
  <si>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</si>
  <si>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</si>
  <si>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</si>
  <si>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</si>
  <si>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</si>
  <si>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</si>
  <si>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</si>
  <si>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</si>
  <si>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</si>
  <si>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</si>
  <si>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</si>
  <si>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</si>
  <si>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</si>
  <si>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</si>
  <si>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</si>
  <si>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</si>
  <si>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</si>
  <si>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</si>
  <si>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</si>
  <si>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</si>
  <si>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</si>
  <si>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</si>
  <si>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</si>
  <si>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</si>
  <si>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</si>
  <si>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</si>
  <si>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</si>
  <si>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</si>
  <si>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</si>
  <si>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</si>
  <si>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</si>
  <si>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</si>
  <si>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</si>
  <si>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</si>
  <si>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</si>
  <si>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</si>
  <si>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</si>
  <si>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</si>
  <si>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</si>
  <si>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</si>
  <si>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</si>
  <si>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</si>
  <si>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</si>
  <si>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</si>
  <si>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</si>
  <si>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</si>
  <si>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</si>
  <si>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</si>
  <si>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</si>
  <si>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</si>
  <si>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</si>
  <si>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</si>
  <si>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</si>
  <si>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</si>
  <si>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</si>
  <si>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</si>
  <si>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</si>
  <si>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</si>
  <si>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</si>
  <si>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</si>
  <si>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</si>
  <si>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</si>
  <si>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</si>
  <si>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</si>
  <si>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</si>
  <si>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</si>
  <si>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</si>
  <si>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</si>
  <si>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</si>
  <si>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</si>
  <si>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</si>
  <si>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</si>
  <si>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</si>
  <si>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</si>
  <si>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</si>
  <si>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</si>
  <si>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</si>
  <si>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</si>
  <si>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</si>
  <si>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</si>
  <si>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</si>
  <si>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</si>
  <si>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</si>
  <si>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</si>
  <si>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</si>
  <si>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</si>
  <si>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</si>
  <si>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</si>
  <si>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</si>
  <si>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</si>
  <si>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</si>
  <si>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</si>
  <si>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</si>
  <si>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</si>
  <si>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</si>
  <si>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</si>
  <si>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</si>
  <si>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</si>
  <si>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</si>
  <si>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</si>
  <si>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</si>
  <si>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</si>
  <si>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</si>
  <si>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</si>
  <si>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</si>
  <si>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</si>
  <si>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</si>
  <si>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</si>
  <si>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</si>
  <si>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</si>
  <si>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</si>
  <si>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</si>
  <si>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</si>
  <si>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</si>
  <si>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</si>
  <si>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</si>
  <si>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</si>
  <si>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</si>
  <si>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</si>
  <si>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</si>
  <si>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</si>
  <si>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</si>
  <si>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</si>
  <si>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</si>
  <si>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</si>
  <si>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</si>
  <si>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</si>
  <si>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</si>
  <si>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</si>
  <si>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</si>
  <si>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</si>
  <si>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</si>
  <si>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</si>
  <si>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</si>
  <si>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</si>
  <si>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</si>
  <si>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</si>
  <si>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</si>
  <si>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</si>
  <si>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</si>
  <si>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</si>
  <si>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</si>
  <si>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</si>
  <si>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</si>
  <si>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</si>
  <si>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</si>
  <si>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</si>
  <si>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</si>
  <si>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</si>
  <si>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</si>
  <si>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</si>
  <si>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</si>
  <si>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</si>
  <si>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</si>
  <si>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</si>
  <si>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</si>
  <si>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</si>
  <si>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</si>
  <si>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</si>
  <si>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</si>
  <si>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</si>
  <si>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</si>
  <si>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</si>
  <si>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</si>
  <si>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</si>
  <si>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</si>
  <si>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</si>
  <si>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</si>
  <si>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</si>
  <si>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</si>
  <si>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</si>
  <si>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</si>
  <si>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</si>
  <si>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</si>
  <si>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</si>
  <si>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</si>
  <si>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</si>
  <si>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</si>
  <si>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</si>
  <si>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</si>
  <si>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</si>
  <si>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</si>
  <si>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</si>
  <si>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</si>
  <si>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</si>
  <si>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</si>
  <si>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</si>
  <si>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</si>
  <si>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</si>
  <si>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</si>
  <si>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</si>
  <si>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</si>
  <si>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</si>
  <si>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</si>
  <si>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</si>
  <si>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</si>
  <si>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</si>
  <si>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</si>
  <si>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</si>
  <si>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</si>
  <si>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</si>
  <si>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</si>
  <si>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</si>
  <si>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</si>
  <si>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</si>
  <si>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</si>
  <si>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</si>
  <si>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</si>
  <si>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</si>
  <si>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</si>
  <si>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</si>
  <si>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</si>
  <si>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</si>
  <si>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</si>
  <si>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</si>
  <si>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</si>
  <si>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</si>
  <si>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</si>
  <si>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</si>
  <si>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</si>
  <si>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</si>
  <si>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</si>
  <si>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</si>
  <si>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</si>
  <si>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</si>
  <si>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</si>
  <si>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</si>
  <si>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</si>
  <si>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</si>
  <si>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</si>
  <si>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</si>
  <si>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</si>
  <si>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</si>
  <si>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</si>
  <si>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</si>
  <si>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</si>
  <si>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</si>
  <si>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</si>
  <si>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</si>
  <si>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</si>
  <si>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</si>
  <si>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</si>
  <si>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</si>
  <si>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</si>
  <si>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</si>
  <si>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</si>
  <si>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</si>
  <si>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</si>
  <si>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</si>
  <si>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</si>
  <si>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</si>
  <si>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</si>
  <si>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</si>
  <si>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</si>
  <si>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</si>
  <si>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</si>
  <si>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</si>
  <si>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</si>
  <si>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</si>
  <si>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</si>
  <si>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</si>
  <si>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</si>
  <si>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</si>
  <si>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</si>
  <si>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</si>
  <si>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</si>
  <si>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</si>
  <si>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</si>
  <si>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</si>
  <si>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</si>
  <si>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</si>
  <si>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</si>
  <si>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</si>
  <si>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</si>
  <si>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</si>
  <si>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</si>
  <si>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</si>
  <si>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</si>
  <si>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</si>
  <si>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</si>
  <si>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</si>
  <si>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</si>
  <si>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</si>
  <si>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</si>
  <si>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</si>
  <si>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</si>
  <si>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</si>
  <si>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</si>
  <si>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</si>
  <si>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</si>
  <si>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</si>
  <si>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</si>
  <si>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</si>
  <si>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</si>
  <si>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</si>
  <si>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</si>
  <si>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</si>
  <si>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</si>
  <si>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</si>
  <si>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</si>
  <si>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</si>
  <si>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</si>
  <si>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</si>
  <si>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</si>
  <si>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</si>
  <si>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</si>
  <si>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</si>
  <si>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</si>
  <si>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</si>
  <si>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</si>
  <si>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</si>
  <si>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</si>
  <si>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</si>
  <si>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</si>
  <si>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</si>
  <si>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</si>
  <si>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</si>
  <si>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</si>
  <si>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</si>
  <si>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</si>
  <si>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</si>
  <si>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</si>
  <si>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</si>
  <si>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</si>
  <si>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</si>
  <si>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</si>
  <si>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</si>
  <si>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</si>
  <si>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</si>
  <si>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</si>
  <si>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</si>
  <si>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</si>
  <si>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</si>
  <si>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</si>
  <si>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</si>
  <si>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</si>
  <si>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</si>
  <si>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</si>
  <si>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</si>
  <si>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</si>
  <si>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</si>
  <si>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</si>
  <si>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</si>
  <si>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</si>
  <si>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</si>
  <si>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</si>
  <si>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</si>
  <si>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</si>
  <si>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</si>
  <si>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</si>
  <si>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</si>
  <si>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</si>
  <si>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</si>
  <si>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</si>
  <si>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</si>
  <si>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</si>
  <si>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</si>
  <si>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</si>
  <si>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</si>
  <si>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</si>
  <si>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</si>
  <si>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</si>
  <si>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</si>
  <si>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</si>
  <si>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</si>
  <si>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</si>
  <si>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</si>
  <si>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</si>
  <si>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</si>
  <si>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</si>
  <si>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</si>
  <si>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</si>
  <si>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</si>
  <si>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</si>
  <si>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</si>
  <si>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</si>
  <si>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</si>
  <si>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</si>
  <si>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</si>
  <si>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</si>
  <si>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</si>
  <si>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</si>
  <si>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</si>
  <si>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</si>
  <si>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</si>
  <si>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</si>
  <si>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</si>
  <si>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</si>
  <si>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</si>
  <si>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</si>
  <si>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</si>
  <si>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</si>
  <si>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</si>
  <si>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</si>
  <si>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</si>
  <si>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</si>
  <si>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</si>
  <si>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</si>
  <si>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</si>
  <si>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</si>
  <si>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</si>
  <si>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</si>
  <si>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</si>
  <si>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</si>
  <si>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</si>
  <si>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</si>
  <si>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</si>
  <si>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</si>
  <si>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</si>
  <si>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</si>
  <si>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</si>
  <si>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</si>
  <si>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</si>
  <si>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</si>
  <si>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</si>
  <si>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</si>
  <si>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</si>
  <si>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</si>
  <si>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</si>
  <si>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</si>
  <si>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</si>
  <si>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</si>
  <si>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</si>
  <si>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</si>
  <si>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</si>
  <si>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</si>
  <si>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</si>
  <si>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</si>
  <si>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</si>
  <si>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</si>
  <si>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</si>
  <si>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</si>
  <si>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</si>
  <si>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</si>
  <si>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</si>
  <si>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</si>
  <si>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</si>
  <si>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</si>
  <si>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</si>
  <si>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</si>
  <si>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</si>
  <si>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</si>
  <si>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</si>
  <si>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</si>
  <si>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</si>
  <si>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</si>
  <si>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</si>
  <si>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</si>
  <si>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</si>
  <si>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</si>
  <si>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</si>
  <si>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</si>
  <si>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</si>
  <si>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</si>
  <si>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</si>
  <si>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</si>
  <si>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</si>
  <si>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</si>
  <si>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</si>
  <si>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</si>
  <si>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</si>
  <si>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</si>
  <si>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</si>
  <si>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</si>
  <si>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</si>
  <si>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</si>
  <si>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</si>
  <si>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</si>
  <si>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</si>
  <si>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</si>
  <si>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</si>
  <si>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</si>
  <si>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</si>
  <si>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</si>
  <si>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</si>
  <si>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</si>
  <si>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</si>
  <si>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</si>
  <si>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</si>
  <si>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</si>
  <si>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</si>
  <si>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</si>
  <si>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</si>
  <si>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</si>
  <si>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</si>
  <si>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</si>
  <si>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</si>
  <si>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</si>
  <si>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</si>
  <si>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</si>
  <si>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</si>
  <si>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</si>
  <si>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</si>
  <si>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</si>
  <si>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</si>
  <si>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</si>
  <si>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</si>
  <si>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</si>
  <si>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</si>
  <si>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</si>
  <si>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</si>
  <si>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</si>
  <si>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</si>
  <si>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</si>
  <si>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</si>
  <si>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</si>
  <si>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</si>
  <si>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</si>
  <si>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</si>
  <si>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</si>
  <si>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</si>
  <si>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</si>
  <si>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</si>
  <si>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</si>
  <si>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</si>
  <si>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</si>
  <si>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</si>
  <si>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</si>
  <si>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</si>
  <si>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</si>
  <si>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</si>
  <si>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</si>
  <si>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</si>
  <si>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</si>
  <si>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</si>
  <si>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</si>
  <si>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</si>
  <si>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</si>
  <si>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</si>
  <si>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</si>
  <si>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</si>
  <si>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</si>
  <si>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</si>
  <si>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</si>
  <si>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</si>
  <si>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</si>
  <si>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</si>
  <si>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</si>
  <si>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</si>
  <si>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</si>
  <si>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</si>
  <si>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</si>
  <si>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</si>
  <si>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</si>
  <si>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</si>
  <si>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</si>
  <si>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</si>
  <si>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</si>
  <si>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</si>
  <si>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</si>
  <si>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</si>
  <si>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</si>
  <si>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</si>
  <si>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</si>
  <si>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</si>
  <si>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</si>
  <si>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</si>
  <si>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</si>
  <si>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</si>
  <si>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</si>
  <si>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</si>
  <si>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</si>
  <si>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</si>
  <si>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</si>
  <si>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</si>
  <si>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</si>
  <si>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</si>
  <si>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</si>
  <si>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</si>
  <si>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</si>
  <si>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</si>
  <si>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</si>
  <si>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</si>
  <si>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</si>
  <si>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</si>
  <si>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</si>
  <si>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</si>
  <si>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</si>
  <si>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</si>
  <si>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</si>
  <si>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</si>
  <si>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</si>
  <si>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</si>
  <si>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</si>
  <si>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</si>
  <si>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</si>
  <si>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</si>
  <si>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</si>
  <si>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</si>
  <si>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</si>
  <si>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</si>
  <si>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</si>
  <si>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</si>
  <si>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</si>
  <si>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</si>
  <si>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</si>
  <si>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</si>
  <si>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</si>
  <si>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</si>
  <si>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</si>
  <si>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</si>
  <si>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</si>
  <si>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</si>
  <si>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</si>
  <si>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</si>
  <si>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</si>
  <si>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</si>
  <si>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</si>
  <si>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</si>
  <si>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</si>
  <si>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</si>
  <si>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</si>
  <si>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</si>
  <si>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</si>
  <si>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</si>
  <si>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</si>
  <si>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</si>
  <si>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</si>
  <si>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</si>
  <si>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</si>
  <si>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</si>
  <si>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</si>
  <si>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</si>
  <si>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</si>
  <si>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</si>
  <si>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</si>
  <si>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</si>
  <si>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</si>
  <si>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</si>
  <si>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</si>
  <si>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</si>
  <si>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</si>
  <si>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</si>
  <si>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</si>
  <si>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</si>
  <si>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</si>
  <si>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</si>
  <si>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</si>
  <si>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</si>
  <si>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</si>
  <si>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</si>
  <si>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</si>
  <si>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</si>
  <si>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</si>
  <si>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</si>
  <si>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</si>
  <si>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</si>
  <si>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</si>
  <si>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</si>
  <si>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</si>
  <si>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</si>
  <si>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</si>
  <si>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</si>
  <si>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</si>
  <si>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</si>
  <si>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</si>
  <si>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</si>
  <si>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</si>
  <si>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</si>
  <si>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</si>
  <si>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</si>
  <si>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</si>
  <si>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</si>
  <si>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</si>
  <si>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</si>
  <si>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</si>
  <si>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</si>
  <si>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</si>
  <si>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</si>
  <si>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</si>
  <si>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</si>
  <si>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</si>
  <si>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</si>
  <si>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</si>
  <si>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</si>
  <si>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</si>
  <si>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</si>
  <si>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</si>
  <si>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</si>
  <si>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</si>
  <si>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</si>
  <si>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</si>
  <si>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</si>
  <si>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</si>
  <si>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</si>
  <si>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</si>
  <si>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</si>
  <si>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</si>
  <si>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</si>
  <si>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</si>
  <si>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</si>
  <si>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</si>
  <si>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</si>
  <si>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</si>
  <si>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</si>
  <si>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</si>
  <si>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</si>
  <si>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</si>
  <si>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</si>
  <si>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</si>
  <si>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</si>
  <si>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</si>
  <si>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</si>
  <si>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</si>
  <si>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</si>
  <si>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</si>
  <si>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</si>
  <si>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</si>
  <si>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</si>
  <si>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</si>
  <si>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</si>
  <si>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</si>
  <si>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</si>
  <si>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</si>
  <si>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</si>
  <si>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</si>
  <si>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</si>
  <si>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</si>
  <si>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</si>
  <si>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</si>
  <si>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</si>
  <si>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</si>
  <si>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</si>
  <si>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</si>
  <si>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</si>
  <si>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</si>
  <si>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</si>
  <si>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</si>
  <si>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</si>
  <si>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</si>
  <si>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</si>
  <si>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</si>
  <si>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</si>
  <si>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</si>
  <si>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</si>
  <si>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</si>
  <si>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</si>
  <si>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</si>
  <si>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</si>
  <si>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</si>
  <si>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</si>
  <si>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</si>
  <si>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</si>
  <si>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</si>
  <si>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</si>
  <si>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</si>
  <si>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</si>
  <si>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</si>
  <si>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</si>
  <si>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</si>
  <si>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</si>
  <si>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</si>
  <si>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</si>
  <si>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</si>
  <si>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</si>
  <si>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</si>
  <si>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</si>
  <si>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</si>
  <si>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</si>
  <si>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</si>
  <si>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</si>
  <si>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</si>
  <si>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</si>
  <si>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</si>
  <si>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</si>
  <si>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</si>
  <si>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</si>
  <si>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</si>
  <si>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</si>
  <si>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</si>
  <si>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</si>
  <si>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</si>
  <si>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</si>
  <si>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</si>
  <si>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</si>
  <si>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</si>
  <si>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</si>
  <si>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</si>
  <si>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</si>
  <si>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</si>
  <si>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</si>
  <si>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</si>
  <si>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</si>
  <si>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</si>
  <si>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</si>
  <si>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</si>
  <si>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</si>
  <si>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</si>
  <si>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</si>
  <si>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</si>
  <si>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</si>
  <si>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</si>
  <si>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</si>
  <si>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</si>
  <si>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</si>
  <si>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</si>
  <si>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</si>
  <si>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</si>
  <si>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</si>
  <si>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</si>
  <si>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</si>
  <si>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</si>
  <si>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</si>
  <si>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</si>
  <si>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</si>
  <si>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</si>
  <si>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</si>
  <si>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</si>
  <si>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</si>
  <si>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</si>
  <si>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</si>
  <si>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</si>
  <si>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</si>
  <si>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</si>
  <si>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</si>
  <si>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</si>
  <si>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</si>
  <si>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</si>
  <si>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</si>
  <si>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</si>
  <si>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</si>
  <si>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</si>
  <si>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</si>
  <si>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</si>
  <si>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</si>
  <si>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</si>
  <si>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</si>
  <si>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</si>
  <si>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</si>
  <si>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</si>
  <si>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</si>
  <si>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</si>
  <si>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</si>
  <si>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</si>
  <si>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</si>
  <si>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</si>
  <si>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</si>
  <si>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</si>
  <si>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</si>
  <si>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</si>
  <si>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</si>
  <si>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</si>
  <si>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</si>
  <si>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</si>
  <si>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</si>
  <si>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</si>
  <si>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</si>
  <si>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</si>
  <si>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</si>
  <si>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</si>
  <si>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</si>
  <si>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</si>
  <si>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</si>
  <si>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</si>
  <si>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</si>
  <si>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</si>
  <si>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</si>
  <si>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</si>
  <si>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</si>
  <si>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</si>
  <si>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</si>
  <si>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</si>
  <si>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</si>
  <si>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</si>
  <si>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</si>
  <si>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</si>
  <si>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</si>
  <si>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</si>
  <si>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</si>
  <si>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</si>
  <si>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</si>
  <si>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</si>
  <si>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</si>
  <si>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</si>
  <si>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</si>
  <si>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</si>
  <si>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</si>
  <si>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</si>
  <si>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</si>
  <si>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</si>
  <si>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</si>
  <si>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</si>
  <si>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</si>
  <si>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</si>
  <si>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</si>
  <si>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</si>
  <si>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</si>
  <si>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</si>
  <si>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</si>
  <si>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</si>
  <si>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</si>
  <si>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</si>
  <si>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</si>
  <si>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</si>
  <si>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</si>
  <si>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</si>
  <si>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</si>
  <si>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</si>
  <si>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</si>
  <si>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</si>
  <si>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</si>
  <si>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</si>
  <si>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</si>
  <si>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</si>
  <si>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</si>
  <si>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</si>
  <si>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</si>
  <si>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</si>
  <si>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</si>
  <si>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</si>
  <si>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</si>
  <si>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</si>
  <si>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</si>
  <si>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</si>
  <si>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</si>
  <si>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</si>
  <si>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</si>
  <si>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</si>
  <si>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</si>
  <si>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</si>
  <si>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</si>
  <si>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</si>
  <si>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</si>
  <si>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</si>
  <si>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</si>
  <si>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</si>
  <si>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</si>
  <si>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</si>
  <si>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</si>
  <si>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</si>
  <si>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</si>
  <si>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</si>
  <si>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</si>
  <si>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</si>
  <si>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</si>
  <si>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</si>
  <si>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</si>
  <si>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</si>
  <si>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</si>
  <si>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</si>
  <si>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</si>
  <si>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</si>
  <si>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</si>
  <si>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</si>
  <si>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</si>
  <si>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</si>
  <si>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</si>
  <si>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</si>
  <si>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</si>
  <si>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</si>
  <si>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</si>
  <si>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</si>
  <si>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</si>
  <si>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</si>
  <si>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</si>
  <si>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</si>
  <si>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</si>
  <si>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</si>
  <si>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</si>
  <si>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</si>
  <si>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</si>
  <si>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</si>
  <si>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</si>
  <si>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</si>
  <si>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</si>
  <si>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</si>
  <si>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</si>
  <si>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</si>
  <si>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</si>
  <si>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</si>
  <si>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</si>
  <si>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</si>
  <si>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</si>
  <si>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</si>
  <si>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</si>
  <si>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</si>
  <si>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</si>
  <si>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</si>
  <si>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</si>
  <si>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</si>
  <si>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</si>
  <si>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</si>
  <si>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</si>
  <si>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</si>
  <si>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</si>
  <si>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</si>
  <si>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</si>
  <si>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</si>
  <si>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</si>
  <si>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</si>
  <si>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</si>
  <si>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</si>
  <si>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</si>
  <si>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</si>
  <si>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</si>
  <si>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</si>
  <si>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</si>
  <si>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</si>
  <si>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</si>
  <si>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</si>
  <si>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</si>
  <si>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</si>
  <si>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</si>
  <si>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</si>
  <si>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</si>
  <si>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</si>
  <si>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</si>
  <si>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</si>
  <si>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</si>
  <si>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</si>
  <si>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</si>
  <si>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</si>
  <si>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</si>
  <si>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</si>
  <si>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</si>
  <si>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</si>
  <si>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</si>
  <si>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</si>
  <si>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</si>
  <si>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</si>
  <si>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</si>
  <si>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</si>
  <si>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</si>
  <si>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</si>
  <si>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</si>
  <si>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</si>
  <si>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</si>
  <si>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</si>
  <si>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</si>
  <si>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</si>
  <si>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</si>
  <si>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</si>
  <si>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</si>
  <si>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</si>
  <si>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</si>
  <si>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</si>
  <si>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</si>
  <si>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</si>
  <si>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</si>
  <si>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</si>
  <si>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</si>
  <si>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</si>
  <si>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</si>
  <si>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</si>
  <si>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</si>
  <si>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</si>
  <si>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</si>
  <si>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</si>
  <si>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</si>
  <si>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</si>
  <si>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</si>
  <si>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</si>
  <si>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</si>
  <si>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</si>
  <si>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</si>
  <si>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</si>
  <si>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</si>
  <si>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</si>
  <si>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</si>
  <si>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</si>
  <si>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</si>
  <si>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</si>
  <si>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</si>
  <si>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</si>
  <si>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</si>
  <si>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</si>
  <si>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</si>
  <si>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</si>
  <si>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</si>
  <si>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</si>
  <si>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</si>
  <si>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</si>
  <si>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</si>
  <si>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</si>
  <si>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</si>
  <si>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</si>
  <si>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</si>
  <si>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</si>
  <si>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</si>
  <si>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</si>
  <si>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</si>
  <si>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</si>
  <si>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</si>
  <si>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</si>
  <si>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</si>
  <si>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</si>
  <si>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</si>
  <si>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</si>
  <si>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</si>
  <si>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</si>
  <si>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</si>
  <si>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</si>
  <si>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</si>
  <si>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</si>
  <si>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</si>
  <si>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</si>
  <si>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</si>
  <si>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</si>
  <si>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</si>
  <si>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</si>
  <si>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</si>
  <si>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</si>
  <si>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</si>
  <si>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</si>
  <si>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</si>
  <si>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</si>
  <si>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</si>
  <si>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</si>
  <si>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</si>
  <si>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</si>
  <si>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</si>
  <si>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</si>
  <si>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</si>
  <si>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</si>
  <si>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</si>
  <si>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</si>
  <si>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</si>
  <si>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</si>
  <si>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</si>
  <si>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</si>
  <si>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</si>
  <si>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</si>
  <si>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</si>
  <si>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</si>
  <si>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</si>
  <si>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</si>
  <si>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</si>
  <si>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</si>
  <si>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</si>
  <si>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</si>
  <si>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</si>
  <si>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</si>
  <si>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</si>
  <si>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</si>
  <si>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</si>
  <si>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</si>
  <si>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</si>
  <si>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</si>
  <si>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</si>
  <si>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</si>
  <si>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</si>
  <si>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</si>
  <si>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</si>
  <si>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</si>
  <si>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</si>
  <si>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</si>
  <si>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</si>
  <si>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</si>
  <si>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</si>
  <si>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</si>
  <si>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</si>
  <si>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</si>
  <si>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</si>
  <si>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</si>
  <si>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</si>
  <si>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</si>
  <si>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</si>
  <si>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</si>
  <si>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</si>
  <si>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</si>
  <si>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</si>
  <si>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</si>
  <si>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</si>
  <si>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</si>
  <si>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</si>
  <si>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</si>
  <si>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</si>
  <si>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</si>
  <si>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</si>
  <si>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</si>
  <si>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</si>
  <si>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</si>
  <si>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</si>
  <si>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</si>
  <si>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</si>
  <si>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</si>
  <si>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</si>
  <si>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</si>
  <si>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</si>
  <si>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</si>
  <si>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</si>
  <si>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</si>
  <si>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</si>
  <si>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</si>
  <si>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</si>
  <si>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</si>
  <si>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</si>
  <si>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</si>
  <si>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</si>
  <si>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</si>
  <si>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</si>
  <si>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</si>
  <si>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</si>
  <si>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</si>
  <si>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</si>
  <si>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</si>
  <si>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</si>
  <si>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</si>
  <si>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</si>
  <si>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</si>
  <si>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</si>
  <si>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</si>
  <si>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</si>
  <si>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</si>
  <si>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</si>
  <si>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</si>
  <si>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</si>
  <si>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</si>
  <si>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</si>
  <si>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</si>
  <si>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</si>
  <si>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</si>
  <si>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</si>
  <si>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</si>
  <si>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</si>
  <si>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</si>
  <si>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</si>
  <si>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</si>
  <si>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</si>
  <si>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</si>
  <si>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</si>
  <si>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</si>
  <si>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</si>
  <si>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</si>
  <si>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</si>
  <si>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</si>
  <si>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</si>
  <si>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</si>
  <si>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</si>
  <si>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</si>
  <si>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</si>
  <si>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</si>
  <si>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</si>
  <si>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</si>
  <si>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</si>
  <si>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</si>
  <si>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</si>
  <si>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</si>
  <si>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</si>
  <si>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</si>
  <si>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</si>
  <si>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</si>
  <si>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</si>
  <si>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</si>
  <si>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</si>
  <si>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</si>
  <si>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</si>
  <si>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</si>
  <si>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</si>
  <si>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</si>
  <si>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</si>
  <si>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</si>
  <si>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</si>
  <si>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</si>
  <si>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</si>
  <si>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</si>
  <si>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</si>
  <si>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</si>
  <si>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</si>
  <si>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</si>
  <si>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</si>
  <si>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</si>
  <si>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</si>
  <si>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</si>
  <si>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</si>
  <si>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</si>
  <si>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</si>
  <si>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</si>
  <si>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</si>
  <si>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</si>
  <si>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</si>
  <si>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</si>
  <si>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</si>
  <si>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</si>
  <si>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</si>
  <si>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</si>
  <si>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</si>
  <si>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</si>
  <si>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</si>
  <si>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</si>
  <si>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</si>
  <si>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</si>
  <si>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</si>
  <si>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</si>
  <si>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</si>
  <si>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</si>
  <si>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</si>
  <si>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</si>
  <si>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</si>
  <si>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</si>
  <si>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</si>
  <si>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</si>
  <si>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</si>
  <si>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</si>
  <si>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</si>
  <si>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</si>
  <si>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</si>
  <si>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</si>
  <si>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</si>
  <si>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</si>
  <si>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</si>
  <si>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</si>
  <si>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</si>
  <si>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</si>
  <si>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</si>
  <si>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</si>
  <si>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</si>
  <si>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</si>
  <si>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</si>
  <si>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</si>
  <si>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</si>
  <si>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</si>
  <si>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</si>
  <si>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</si>
  <si>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</si>
  <si>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</si>
  <si>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</si>
  <si>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</si>
  <si>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</si>
  <si>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</si>
  <si>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</si>
  <si>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</si>
  <si>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</si>
  <si>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</si>
  <si>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</si>
  <si>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</si>
  <si>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</si>
  <si>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</si>
  <si>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</si>
  <si>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</si>
  <si>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</si>
  <si>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</si>
  <si>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</si>
  <si>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</si>
  <si>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</si>
  <si>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</si>
  <si>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</si>
  <si>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</si>
  <si>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</si>
  <si>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</si>
  <si>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</si>
  <si>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</si>
  <si>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</si>
  <si>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</si>
  <si>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</si>
  <si>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</si>
  <si>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</si>
  <si>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</si>
  <si>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</si>
  <si>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</si>
  <si>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</si>
  <si>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</si>
  <si>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</si>
  <si>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</si>
  <si>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</si>
  <si>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</si>
  <si>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</si>
  <si>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</si>
  <si>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</si>
  <si>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</si>
  <si>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</si>
  <si>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</si>
  <si>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</si>
  <si>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</si>
  <si>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</si>
  <si>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</si>
  <si>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</si>
  <si>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</si>
  <si>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</si>
  <si>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</si>
  <si>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</si>
  <si>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</si>
  <si>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</si>
  <si>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</si>
  <si>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</si>
  <si>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</si>
  <si>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</si>
  <si>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</si>
  <si>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</si>
  <si>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</si>
  <si>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</si>
  <si>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</si>
  <si>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</si>
  <si>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</si>
  <si>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</si>
  <si>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</si>
  <si>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</si>
  <si>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</si>
  <si>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</si>
  <si>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</si>
  <si>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</si>
  <si>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</si>
  <si>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</si>
  <si>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</si>
  <si>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</si>
  <si>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</si>
  <si>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</si>
  <si>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</si>
  <si>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</si>
  <si>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</si>
  <si>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</si>
  <si>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</si>
  <si>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</si>
  <si>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</si>
  <si>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</si>
  <si>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</si>
  <si>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</si>
  <si>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</si>
  <si>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</si>
  <si>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</si>
  <si>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</si>
  <si>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</si>
  <si>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</si>
  <si>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</si>
  <si>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</si>
  <si>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</si>
  <si>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</si>
  <si>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</si>
  <si>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</si>
  <si>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</si>
  <si>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</si>
  <si>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</si>
  <si>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</si>
  <si>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</si>
  <si>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</si>
  <si>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</si>
  <si>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</si>
  <si>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</si>
  <si>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</si>
  <si>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</si>
  <si>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</si>
  <si>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</si>
  <si>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</si>
  <si>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</si>
  <si>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</si>
  <si>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</si>
  <si>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</si>
  <si>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</si>
  <si>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</si>
  <si>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</si>
  <si>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</si>
  <si>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</si>
  <si>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</si>
  <si>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</si>
  <si>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</si>
  <si>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</si>
  <si>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</si>
  <si>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</si>
  <si>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</si>
  <si>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</si>
  <si>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</si>
  <si>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</si>
  <si>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</si>
  <si>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</si>
  <si>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</si>
  <si>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</si>
  <si>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</si>
  <si>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</si>
  <si>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</si>
  <si>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</si>
  <si>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</si>
  <si>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</si>
  <si>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</si>
  <si>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</si>
  <si>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</si>
  <si>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</si>
  <si>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</si>
  <si>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</si>
  <si>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</si>
  <si>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</si>
  <si>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</si>
  <si>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</si>
  <si>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</si>
  <si>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</si>
  <si>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</si>
  <si>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</si>
  <si>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</si>
  <si>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</si>
  <si>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</si>
  <si>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</si>
  <si>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</si>
  <si>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</si>
  <si>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</si>
  <si>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</si>
  <si>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</si>
  <si>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</si>
  <si>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</si>
  <si>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</si>
  <si>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</si>
  <si>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</si>
  <si>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</si>
  <si>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</si>
  <si>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</si>
  <si>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</si>
  <si>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</si>
  <si>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</si>
  <si>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</si>
  <si>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</si>
  <si>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</si>
  <si>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</si>
  <si>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</si>
  <si>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</si>
  <si>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</si>
  <si>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</si>
  <si>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</si>
  <si>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</si>
  <si>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</si>
  <si>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</si>
  <si>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</si>
  <si>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</si>
  <si>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</si>
  <si>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</si>
  <si>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</si>
  <si>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</si>
  <si>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</si>
  <si>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</si>
  <si>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</si>
  <si>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</si>
  <si>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</si>
  <si>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</si>
  <si>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</si>
  <si>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</si>
  <si>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</si>
  <si>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</si>
  <si>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</si>
  <si>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</si>
  <si>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</si>
  <si>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</si>
  <si>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</si>
  <si>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</si>
  <si>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</si>
  <si>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</si>
  <si>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</si>
  <si>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</si>
  <si>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</si>
  <si>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</si>
  <si>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</si>
  <si>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</si>
  <si>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</si>
  <si>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</si>
  <si>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</si>
  <si>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</si>
  <si>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</si>
  <si>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</si>
  <si>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</si>
  <si>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</si>
  <si>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</si>
  <si>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</si>
  <si>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</si>
  <si>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</si>
  <si>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</si>
  <si>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</si>
  <si>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</si>
  <si>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</si>
  <si>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</si>
  <si>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</si>
  <si>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;+emgf s]=;L</t>
  </si>
  <si>
    <t>s[i0f axfb'/ /fjt</t>
  </si>
  <si>
    <t>lrGt/fd rf}w/L</t>
  </si>
  <si>
    <t>29/10/2077</t>
  </si>
  <si>
    <t>rGb axfb'/ j:g]t</t>
  </si>
  <si>
    <t>कोरोना संक्रमितहरुको संख्यात्मक बिवरण  Date - 077-11-17</t>
  </si>
  <si>
    <t>Date : 2077/11/17</t>
  </si>
  <si>
    <t>ldlt M @)&amp;&amp;.!!.!&amp;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</si>
</sst>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4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64" fontId="55" fillId="3" borderId="1" xfId="0" applyNumberFormat="1" applyFont="1" applyFill="1" applyBorder="1" applyAlignment="1">
      <alignment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234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 x14ac:dyDescent="0.3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 x14ac:dyDescent="0.3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 x14ac:dyDescent="1.8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 x14ac:dyDescent="0.4">
      <c r="A5" s="377" t="s">
        <v>275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 x14ac:dyDescent="0.4">
      <c r="A6" s="385"/>
      <c r="B6" s="386"/>
      <c r="C6" s="386"/>
      <c r="D6" s="386"/>
      <c r="E6" s="386"/>
      <c r="F6" s="378"/>
      <c r="G6" s="378"/>
      <c r="H6" s="378"/>
      <c r="I6" s="378"/>
      <c r="J6" s="378"/>
      <c r="K6" s="378"/>
      <c r="L6" s="378"/>
      <c r="M6" s="378"/>
      <c r="N6" s="387" t="s">
        <v>3835</v>
      </c>
      <c r="O6" s="388"/>
      <c r="P6" s="388"/>
      <c r="Q6" s="389"/>
    </row>
    <row r="7" spans="1:17" s="6" customFormat="1" ht="264.75" customHeight="1" x14ac:dyDescent="1.35">
      <c r="A7" s="390" t="s">
        <v>22</v>
      </c>
      <c r="B7" s="392" t="s">
        <v>19</v>
      </c>
      <c r="C7" s="343" t="s">
        <v>23</v>
      </c>
      <c r="D7" s="335" t="s">
        <v>20</v>
      </c>
      <c r="E7" s="337" t="s">
        <v>21</v>
      </c>
      <c r="F7" s="369" t="s">
        <v>130</v>
      </c>
      <c r="G7" s="370"/>
      <c r="H7" s="371"/>
      <c r="I7" s="372" t="s">
        <v>11</v>
      </c>
      <c r="J7" s="369" t="s">
        <v>131</v>
      </c>
      <c r="K7" s="370"/>
      <c r="L7" s="371"/>
      <c r="M7" s="343" t="s">
        <v>32</v>
      </c>
      <c r="N7" s="345" t="s">
        <v>12</v>
      </c>
      <c r="O7" s="347" t="s">
        <v>25</v>
      </c>
      <c r="P7" s="349" t="s">
        <v>14</v>
      </c>
      <c r="Q7" s="9"/>
    </row>
    <row r="8" spans="1:17" s="6" customFormat="1" ht="168" customHeight="1" thickBot="1" x14ac:dyDescent="1.4">
      <c r="A8" s="391"/>
      <c r="B8" s="393"/>
      <c r="C8" s="344"/>
      <c r="D8" s="336"/>
      <c r="E8" s="338"/>
      <c r="F8" s="96" t="s">
        <v>13</v>
      </c>
      <c r="G8" s="97" t="s">
        <v>15</v>
      </c>
      <c r="H8" s="97" t="s">
        <v>14</v>
      </c>
      <c r="I8" s="373"/>
      <c r="J8" s="98" t="s">
        <v>13</v>
      </c>
      <c r="K8" s="99" t="s">
        <v>15</v>
      </c>
      <c r="L8" s="99" t="s">
        <v>14</v>
      </c>
      <c r="M8" s="344"/>
      <c r="N8" s="346"/>
      <c r="O8" s="348"/>
      <c r="P8" s="350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7" t="s">
        <v>98</v>
      </c>
      <c r="C22" s="397"/>
      <c r="D22" s="39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7" t="s">
        <v>196</v>
      </c>
      <c r="C107" s="397"/>
      <c r="D107" s="39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7" t="s">
        <v>189</v>
      </c>
      <c r="C127" s="397"/>
      <c r="D127" s="39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7" t="s">
        <v>185</v>
      </c>
      <c r="C142" s="397"/>
      <c r="D142" s="39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7" t="s">
        <v>142</v>
      </c>
      <c r="C148" s="397"/>
      <c r="D148" s="39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7" t="s">
        <v>946</v>
      </c>
      <c r="C177" s="397"/>
      <c r="D177" s="39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66" t="s">
        <v>177</v>
      </c>
      <c r="C207" s="367"/>
      <c r="D207" s="368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66" t="s">
        <v>106</v>
      </c>
      <c r="C210" s="367"/>
      <c r="D210" s="368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8" t="s">
        <v>162</v>
      </c>
      <c r="C215" s="399"/>
      <c r="D215" s="400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66" t="s">
        <v>1184</v>
      </c>
      <c r="C223" s="367"/>
      <c r="D223" s="368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57" t="s">
        <v>942</v>
      </c>
      <c r="B224" s="358"/>
      <c r="C224" s="358"/>
      <c r="D224" s="359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51" t="s">
        <v>146</v>
      </c>
      <c r="B225" s="352"/>
      <c r="C225" s="352"/>
      <c r="D225" s="352"/>
      <c r="E225" s="352"/>
      <c r="F225" s="352"/>
      <c r="G225" s="352"/>
      <c r="H225" s="352"/>
      <c r="I225" s="352"/>
      <c r="J225" s="352"/>
      <c r="K225" s="352"/>
      <c r="L225" s="352"/>
      <c r="M225" s="352"/>
      <c r="N225" s="352"/>
      <c r="O225" s="352"/>
      <c r="P225" s="353"/>
      <c r="Q225" s="5"/>
      <c r="W225" s="2" t="s">
        <v>1033</v>
      </c>
    </row>
    <row r="226" spans="1:23" ht="69.95" customHeight="1" thickBot="1" x14ac:dyDescent="0.45">
      <c r="A226" s="354"/>
      <c r="B226" s="355"/>
      <c r="C226" s="355"/>
      <c r="D226" s="355"/>
      <c r="E226" s="355"/>
      <c r="F226" s="355"/>
      <c r="G226" s="355"/>
      <c r="H226" s="355"/>
      <c r="I226" s="355"/>
      <c r="J226" s="355"/>
      <c r="K226" s="355"/>
      <c r="L226" s="355"/>
      <c r="M226" s="355"/>
      <c r="N226" s="355"/>
      <c r="O226" s="355"/>
      <c r="P226" s="356"/>
      <c r="Q226" s="5"/>
    </row>
    <row r="227" spans="1:23" ht="162" customHeight="1" x14ac:dyDescent="0.4">
      <c r="A227" s="360" t="s">
        <v>22</v>
      </c>
      <c r="B227" s="362" t="s">
        <v>19</v>
      </c>
      <c r="C227" s="364" t="s">
        <v>23</v>
      </c>
      <c r="D227" s="381" t="s">
        <v>20</v>
      </c>
      <c r="E227" s="383" t="s">
        <v>21</v>
      </c>
      <c r="F227" s="340" t="s">
        <v>128</v>
      </c>
      <c r="G227" s="341"/>
      <c r="H227" s="342"/>
      <c r="I227" s="374" t="s">
        <v>11</v>
      </c>
      <c r="J227" s="340" t="s">
        <v>129</v>
      </c>
      <c r="K227" s="341"/>
      <c r="L227" s="342"/>
      <c r="M227" s="394" t="s">
        <v>32</v>
      </c>
      <c r="N227" s="395" t="s">
        <v>126</v>
      </c>
      <c r="O227" s="396" t="s">
        <v>931</v>
      </c>
      <c r="P227" s="339" t="s">
        <v>14</v>
      </c>
      <c r="Q227" s="5"/>
    </row>
    <row r="228" spans="1:23" ht="153.75" customHeight="1" thickBot="1" x14ac:dyDescent="0.45">
      <c r="A228" s="361"/>
      <c r="B228" s="363"/>
      <c r="C228" s="365"/>
      <c r="D228" s="382"/>
      <c r="E228" s="384"/>
      <c r="F228" s="42" t="s">
        <v>13</v>
      </c>
      <c r="G228" s="43" t="s">
        <v>15</v>
      </c>
      <c r="H228" s="43" t="s">
        <v>14</v>
      </c>
      <c r="I228" s="374"/>
      <c r="J228" s="44" t="s">
        <v>13</v>
      </c>
      <c r="K228" s="45" t="s">
        <v>15</v>
      </c>
      <c r="L228" s="45" t="s">
        <v>14</v>
      </c>
      <c r="M228" s="344"/>
      <c r="N228" s="395"/>
      <c r="O228" s="396"/>
      <c r="P228" s="339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458</v>
      </c>
      <c r="H237" s="47">
        <f>G237+F237</f>
        <v>579</v>
      </c>
      <c r="I237" s="47">
        <v>574</v>
      </c>
      <c r="J237" s="47">
        <v>1</v>
      </c>
      <c r="K237" s="47">
        <v>4</v>
      </c>
      <c r="L237" s="47">
        <f t="shared" si="28"/>
        <v>5</v>
      </c>
      <c r="M237" s="47">
        <v>2</v>
      </c>
      <c r="N237" s="47">
        <v>0</v>
      </c>
      <c r="O237" s="159"/>
      <c r="P237" s="49">
        <v>0</v>
      </c>
      <c r="Q237" s="5">
        <f>SUM(J237:K237)</f>
        <v>5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1963</v>
      </c>
      <c r="J238" s="47">
        <v>5</v>
      </c>
      <c r="K238" s="47">
        <v>13</v>
      </c>
      <c r="L238" s="47">
        <f t="shared" si="28"/>
        <v>18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825</v>
      </c>
      <c r="G239" s="51">
        <f t="shared" si="30"/>
        <v>2416</v>
      </c>
      <c r="H239" s="51">
        <f t="shared" si="30"/>
        <v>3241</v>
      </c>
      <c r="I239" s="51">
        <f t="shared" si="30"/>
        <v>3218</v>
      </c>
      <c r="J239" s="51">
        <f t="shared" si="30"/>
        <v>6</v>
      </c>
      <c r="K239" s="51">
        <f t="shared" si="30"/>
        <v>17</v>
      </c>
      <c r="L239" s="51">
        <f t="shared" si="30"/>
        <v>23</v>
      </c>
      <c r="M239" s="51">
        <f t="shared" si="30"/>
        <v>2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3063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500" t="s">
        <v>1154</v>
      </c>
      <c r="B2" s="500"/>
      <c r="C2" s="500"/>
      <c r="D2" s="500"/>
      <c r="E2" s="500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8" t="s">
        <v>14</v>
      </c>
      <c r="B12" s="499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1" t="s">
        <v>1213</v>
      </c>
      <c r="B1" s="501"/>
      <c r="C1" s="501"/>
      <c r="D1" s="501"/>
      <c r="E1" s="501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2" t="s">
        <v>14</v>
      </c>
      <c r="B13" s="503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tabSelected="1" view="pageBreakPreview" topLeftCell="D1" zoomScale="15" zoomScaleSheetLayoutView="15" workbookViewId="0">
      <pane ySplit="5" topLeftCell="A12" activePane="bottomLeft" state="frozen"/>
      <selection pane="bottomLeft" activeCell="K46" sqref="K46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75" t="s">
        <v>977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7" ht="125.25" x14ac:dyDescent="0.3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</row>
    <row r="3" spans="1:17" ht="248.25" customHeight="1" thickBot="1" x14ac:dyDescent="0.4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s="6" customFormat="1" ht="233.25" customHeight="1" x14ac:dyDescent="1.85">
      <c r="A4" s="390" t="s">
        <v>22</v>
      </c>
      <c r="B4" s="392" t="s">
        <v>19</v>
      </c>
      <c r="C4" s="337" t="s">
        <v>21</v>
      </c>
      <c r="D4" s="369" t="s">
        <v>130</v>
      </c>
      <c r="E4" s="370"/>
      <c r="F4" s="371"/>
      <c r="G4" s="419" t="s">
        <v>11</v>
      </c>
      <c r="H4" s="369" t="s">
        <v>131</v>
      </c>
      <c r="I4" s="370"/>
      <c r="J4" s="371"/>
      <c r="K4" s="343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 x14ac:dyDescent="1.85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 x14ac:dyDescent="1.85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75" t="s">
        <v>24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6" ht="408" customHeight="1" thickBot="1" x14ac:dyDescent="0.4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 x14ac:dyDescent="1.85">
      <c r="A3" s="423" t="s">
        <v>22</v>
      </c>
      <c r="B3" s="392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 x14ac:dyDescent="1.85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 x14ac:dyDescent="0.3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 x14ac:dyDescent="0.3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 x14ac:dyDescent="1.8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 x14ac:dyDescent="0.4">
      <c r="A5" s="377" t="s">
        <v>127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 x14ac:dyDescent="0.4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7" t="s">
        <v>3835</v>
      </c>
      <c r="O6" s="388"/>
      <c r="P6" s="388"/>
      <c r="Q6" s="389"/>
    </row>
    <row r="7" spans="1:17" ht="69.95" customHeight="1" x14ac:dyDescent="0.4">
      <c r="A7" s="351" t="s">
        <v>183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3"/>
      <c r="Q7" s="5"/>
    </row>
    <row r="8" spans="1:17" ht="69.95" customHeight="1" thickBot="1" x14ac:dyDescent="0.45">
      <c r="A8" s="354"/>
      <c r="B8" s="355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6"/>
      <c r="Q8" s="5"/>
    </row>
    <row r="9" spans="1:17" ht="162" customHeight="1" x14ac:dyDescent="0.4">
      <c r="A9" s="360" t="s">
        <v>22</v>
      </c>
      <c r="B9" s="362" t="s">
        <v>19</v>
      </c>
      <c r="C9" s="364" t="s">
        <v>23</v>
      </c>
      <c r="D9" s="381" t="s">
        <v>20</v>
      </c>
      <c r="E9" s="383" t="s">
        <v>21</v>
      </c>
      <c r="F9" s="340" t="s">
        <v>128</v>
      </c>
      <c r="G9" s="341"/>
      <c r="H9" s="342"/>
      <c r="I9" s="374" t="s">
        <v>11</v>
      </c>
      <c r="J9" s="340" t="s">
        <v>129</v>
      </c>
      <c r="K9" s="341"/>
      <c r="L9" s="342"/>
      <c r="M9" s="394" t="s">
        <v>32</v>
      </c>
      <c r="N9" s="395" t="s">
        <v>126</v>
      </c>
      <c r="O9" s="396" t="s">
        <v>931</v>
      </c>
      <c r="P9" s="339" t="s">
        <v>14</v>
      </c>
      <c r="Q9" s="5"/>
    </row>
    <row r="10" spans="1:17" ht="138.75" customHeight="1" thickBot="1" x14ac:dyDescent="0.45">
      <c r="A10" s="361"/>
      <c r="B10" s="363"/>
      <c r="C10" s="365"/>
      <c r="D10" s="382"/>
      <c r="E10" s="384"/>
      <c r="F10" s="42" t="s">
        <v>13</v>
      </c>
      <c r="G10" s="43" t="s">
        <v>15</v>
      </c>
      <c r="H10" s="43" t="s">
        <v>14</v>
      </c>
      <c r="I10" s="374"/>
      <c r="J10" s="44" t="s">
        <v>13</v>
      </c>
      <c r="K10" s="45" t="s">
        <v>15</v>
      </c>
      <c r="L10" s="45" t="s">
        <v>14</v>
      </c>
      <c r="M10" s="344"/>
      <c r="N10" s="395"/>
      <c r="O10" s="396"/>
      <c r="P10" s="339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458</v>
      </c>
      <c r="H19" s="47">
        <f>G19+F19</f>
        <v>579</v>
      </c>
      <c r="I19" s="47">
        <v>574</v>
      </c>
      <c r="J19" s="47">
        <v>1</v>
      </c>
      <c r="K19" s="47">
        <v>4</v>
      </c>
      <c r="L19" s="47">
        <f t="shared" si="0"/>
        <v>5</v>
      </c>
      <c r="M19" s="47">
        <v>0</v>
      </c>
      <c r="N19" s="47">
        <v>0</v>
      </c>
      <c r="O19" s="159"/>
      <c r="P19" s="49">
        <v>0</v>
      </c>
      <c r="Q19" s="5">
        <f>SUM(J19:K19)</f>
        <v>5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1963</v>
      </c>
      <c r="J20" s="47">
        <v>5</v>
      </c>
      <c r="K20" s="47">
        <v>13</v>
      </c>
      <c r="L20" s="47">
        <f t="shared" si="0"/>
        <v>18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825</v>
      </c>
      <c r="G21" s="51">
        <f t="shared" si="2"/>
        <v>2416</v>
      </c>
      <c r="H21" s="51">
        <f t="shared" si="2"/>
        <v>3241</v>
      </c>
      <c r="I21" s="51">
        <f t="shared" si="2"/>
        <v>3218</v>
      </c>
      <c r="J21" s="51">
        <f t="shared" si="2"/>
        <v>6</v>
      </c>
      <c r="K21" s="51">
        <f t="shared" si="2"/>
        <v>17</v>
      </c>
      <c r="L21" s="51">
        <f t="shared" si="2"/>
        <v>23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3063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34" ht="125.25" x14ac:dyDescent="0.3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34" ht="248.25" customHeight="1" thickBot="1" x14ac:dyDescent="0.4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34" s="6" customFormat="1" ht="233.25" customHeight="1" x14ac:dyDescent="1.85">
      <c r="A4" s="390" t="s">
        <v>22</v>
      </c>
      <c r="B4" s="390" t="s">
        <v>3260</v>
      </c>
      <c r="C4" s="439" t="s">
        <v>271</v>
      </c>
      <c r="D4" s="439"/>
      <c r="E4" s="439"/>
      <c r="F4" s="442" t="s">
        <v>276</v>
      </c>
      <c r="G4" s="442" t="s">
        <v>13</v>
      </c>
      <c r="H4" s="442" t="s">
        <v>15</v>
      </c>
      <c r="I4" s="446" t="s">
        <v>670</v>
      </c>
      <c r="J4" s="444" t="s">
        <v>779</v>
      </c>
      <c r="K4" s="444" t="s">
        <v>272</v>
      </c>
      <c r="L4" s="440" t="s">
        <v>631</v>
      </c>
      <c r="M4" s="440" t="s">
        <v>632</v>
      </c>
      <c r="N4" s="440" t="s">
        <v>273</v>
      </c>
      <c r="O4" s="440" t="s">
        <v>32</v>
      </c>
      <c r="P4" s="64"/>
      <c r="Q4" s="64"/>
    </row>
    <row r="5" spans="1:34" s="6" customFormat="1" ht="168" customHeight="1" thickBot="1" x14ac:dyDescent="1.9">
      <c r="A5" s="391"/>
      <c r="B5" s="391"/>
      <c r="C5" s="91" t="s">
        <v>13</v>
      </c>
      <c r="D5" s="89" t="s">
        <v>15</v>
      </c>
      <c r="E5" s="90" t="s">
        <v>14</v>
      </c>
      <c r="F5" s="443"/>
      <c r="G5" s="443"/>
      <c r="H5" s="443"/>
      <c r="I5" s="447"/>
      <c r="J5" s="445"/>
      <c r="K5" s="445"/>
      <c r="L5" s="441"/>
      <c r="M5" s="441"/>
      <c r="N5" s="441"/>
      <c r="O5" s="441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957</v>
      </c>
      <c r="E7" s="88">
        <f t="shared" si="0"/>
        <v>1334</v>
      </c>
      <c r="F7" s="88">
        <v>23</v>
      </c>
      <c r="G7" s="88">
        <v>6</v>
      </c>
      <c r="H7" s="88">
        <v>17</v>
      </c>
      <c r="I7" s="88">
        <v>9</v>
      </c>
      <c r="J7" s="88">
        <v>23</v>
      </c>
      <c r="K7" s="88">
        <v>0</v>
      </c>
      <c r="L7" s="88">
        <v>375</v>
      </c>
      <c r="M7" s="88">
        <v>927</v>
      </c>
      <c r="N7" s="88">
        <v>1302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1" t="str">
        <f>'[1]Palika_wise '!A224:D224</f>
        <v>hDdf  :yfg</v>
      </c>
      <c r="B17" s="402"/>
      <c r="C17" s="79">
        <f t="shared" ref="C17:O17" si="1">SUM(C6:C16)</f>
        <v>802</v>
      </c>
      <c r="D17" s="79">
        <f t="shared" si="1"/>
        <v>2261</v>
      </c>
      <c r="E17" s="79">
        <f t="shared" si="1"/>
        <v>3063</v>
      </c>
      <c r="F17" s="79">
        <f t="shared" si="1"/>
        <v>23</v>
      </c>
      <c r="G17" s="79">
        <f t="shared" si="1"/>
        <v>6</v>
      </c>
      <c r="H17" s="79">
        <f t="shared" si="1"/>
        <v>17</v>
      </c>
      <c r="I17" s="79">
        <f t="shared" si="1"/>
        <v>20</v>
      </c>
      <c r="J17" s="79">
        <f t="shared" si="1"/>
        <v>23</v>
      </c>
      <c r="K17" s="79">
        <f t="shared" si="1"/>
        <v>0</v>
      </c>
      <c r="L17" s="79">
        <f t="shared" si="1"/>
        <v>797</v>
      </c>
      <c r="M17" s="79">
        <f t="shared" si="1"/>
        <v>2213</v>
      </c>
      <c r="N17" s="79">
        <f t="shared" si="1"/>
        <v>3020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3" t="s">
        <v>3834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 x14ac:dyDescent="1.85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9"/>
  <sheetViews>
    <sheetView zoomScale="96" zoomScaleNormal="96" workbookViewId="0">
      <pane ySplit="5" topLeftCell="A3056" activePane="bottomLeft" state="frozen"/>
      <selection pane="bottomLeft" activeCell="N3067" sqref="N3067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48" t="s">
        <v>893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14" ht="26.25" x14ac:dyDescent="0.25">
      <c r="A2" s="449" t="s">
        <v>894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</row>
    <row r="3" spans="1:14" ht="26.25" x14ac:dyDescent="0.25">
      <c r="A3" s="450" t="s">
        <v>933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</row>
    <row r="4" spans="1:14" ht="14.25" customHeight="1" x14ac:dyDescent="0.25">
      <c r="A4" s="455" t="s">
        <v>277</v>
      </c>
      <c r="B4" s="457" t="s">
        <v>278</v>
      </c>
      <c r="C4" s="455" t="s">
        <v>279</v>
      </c>
      <c r="D4" s="455" t="s">
        <v>280</v>
      </c>
      <c r="E4" s="455" t="s">
        <v>281</v>
      </c>
      <c r="F4" s="453" t="s">
        <v>282</v>
      </c>
      <c r="G4" s="451" t="s">
        <v>283</v>
      </c>
      <c r="H4" s="451" t="s">
        <v>14</v>
      </c>
      <c r="I4" s="453" t="s">
        <v>272</v>
      </c>
      <c r="J4" s="453" t="s">
        <v>671</v>
      </c>
      <c r="K4" s="453" t="s">
        <v>11</v>
      </c>
      <c r="L4" s="453" t="s">
        <v>284</v>
      </c>
      <c r="M4" s="453" t="s">
        <v>285</v>
      </c>
      <c r="N4" s="455" t="s">
        <v>286</v>
      </c>
    </row>
    <row r="5" spans="1:14" ht="41.25" customHeight="1" x14ac:dyDescent="0.25">
      <c r="A5" s="456"/>
      <c r="B5" s="458"/>
      <c r="C5" s="456"/>
      <c r="D5" s="456"/>
      <c r="E5" s="456"/>
      <c r="F5" s="454"/>
      <c r="G5" s="452"/>
      <c r="H5" s="452"/>
      <c r="I5" s="454"/>
      <c r="J5" s="454"/>
      <c r="K5" s="454"/>
      <c r="L5" s="454"/>
      <c r="M5" s="458"/>
      <c r="N5" s="456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235" customFormat="1" ht="19.5" customHeight="1" x14ac:dyDescent="0.45">
      <c r="A3060" s="220">
        <v>3055</v>
      </c>
      <c r="B3060" s="231" t="s">
        <v>3822</v>
      </c>
      <c r="C3060" s="222">
        <v>58</v>
      </c>
      <c r="D3060" s="221" t="s">
        <v>2195</v>
      </c>
      <c r="E3060" s="206">
        <v>64942</v>
      </c>
      <c r="F3060" s="232" t="s">
        <v>642</v>
      </c>
      <c r="G3060" s="225" t="s">
        <v>2359</v>
      </c>
      <c r="H3060" s="226">
        <v>1</v>
      </c>
      <c r="I3060" s="226"/>
      <c r="J3060" s="226">
        <v>1</v>
      </c>
      <c r="K3060" s="234"/>
      <c r="L3060" s="226"/>
      <c r="M3060" s="228" t="s">
        <v>290</v>
      </c>
      <c r="N3060" s="33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33">
        <v>1</v>
      </c>
      <c r="L3061" s="133"/>
      <c r="M3061" s="134" t="s">
        <v>290</v>
      </c>
      <c r="N3061" s="214">
        <v>64963</v>
      </c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12"/>
      <c r="L3062" s="133">
        <v>1</v>
      </c>
      <c r="M3062" s="134" t="s">
        <v>290</v>
      </c>
      <c r="N3062" s="184"/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33">
        <v>1</v>
      </c>
      <c r="L3063" s="133"/>
      <c r="M3063" s="134" t="s">
        <v>290</v>
      </c>
      <c r="N3063" s="214">
        <v>64952</v>
      </c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12"/>
      <c r="L3064" s="133">
        <v>1</v>
      </c>
      <c r="M3064" s="134" t="s">
        <v>290</v>
      </c>
      <c r="N3064" s="184"/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12"/>
      <c r="L3065" s="133">
        <v>1</v>
      </c>
      <c r="M3065" s="134" t="s">
        <v>290</v>
      </c>
      <c r="N3065" s="184"/>
    </row>
    <row r="3066" spans="1:14" s="170" customFormat="1" ht="19.5" customHeight="1" x14ac:dyDescent="0.45">
      <c r="A3066" s="106">
        <v>3061</v>
      </c>
      <c r="B3066" s="111" t="s">
        <v>3828</v>
      </c>
      <c r="C3066" s="146">
        <v>32</v>
      </c>
      <c r="D3066" s="135" t="s">
        <v>2195</v>
      </c>
      <c r="E3066" s="156">
        <v>64946</v>
      </c>
      <c r="F3066" s="155" t="s">
        <v>642</v>
      </c>
      <c r="G3066" s="114" t="s">
        <v>2359</v>
      </c>
      <c r="H3066" s="133">
        <v>1</v>
      </c>
      <c r="I3066" s="133"/>
      <c r="J3066" s="112"/>
      <c r="K3066" s="133">
        <v>1</v>
      </c>
      <c r="L3066" s="133"/>
      <c r="M3066" s="134" t="s">
        <v>290</v>
      </c>
      <c r="N3066" s="214">
        <v>64963</v>
      </c>
    </row>
    <row r="3067" spans="1:14" s="170" customFormat="1" ht="19.5" customHeight="1" x14ac:dyDescent="0.45">
      <c r="A3067" s="106">
        <v>3062</v>
      </c>
      <c r="B3067" s="111" t="s">
        <v>3829</v>
      </c>
      <c r="C3067" s="146">
        <v>53</v>
      </c>
      <c r="D3067" s="135" t="s">
        <v>2195</v>
      </c>
      <c r="E3067" s="156">
        <v>64949</v>
      </c>
      <c r="F3067" s="155" t="s">
        <v>642</v>
      </c>
      <c r="G3067" s="114" t="s">
        <v>2359</v>
      </c>
      <c r="H3067" s="133">
        <v>1</v>
      </c>
      <c r="I3067" s="133"/>
      <c r="J3067" s="112"/>
      <c r="K3067" s="112"/>
      <c r="L3067" s="133">
        <v>1</v>
      </c>
      <c r="M3067" s="134" t="s">
        <v>290</v>
      </c>
      <c r="N3067" s="184"/>
    </row>
    <row r="3068" spans="1:14" s="170" customFormat="1" ht="19.5" customHeight="1" x14ac:dyDescent="0.45">
      <c r="A3068" s="106">
        <v>3063</v>
      </c>
      <c r="B3068" s="111" t="s">
        <v>3830</v>
      </c>
      <c r="C3068" s="146">
        <v>34</v>
      </c>
      <c r="D3068" s="135" t="s">
        <v>2195</v>
      </c>
      <c r="E3068" s="156">
        <v>64949</v>
      </c>
      <c r="F3068" s="155" t="s">
        <v>642</v>
      </c>
      <c r="G3068" s="114" t="s">
        <v>2359</v>
      </c>
      <c r="H3068" s="133">
        <v>1</v>
      </c>
      <c r="I3068" s="133"/>
      <c r="J3068" s="112"/>
      <c r="K3068" s="112"/>
      <c r="L3068" s="133">
        <v>1</v>
      </c>
      <c r="M3068" s="134" t="s">
        <v>290</v>
      </c>
      <c r="N3068" s="184"/>
    </row>
    <row r="3069" spans="1:14" s="170" customFormat="1" ht="19.5" customHeight="1" x14ac:dyDescent="0.3">
      <c r="A3069" s="106"/>
      <c r="B3069" s="105"/>
      <c r="C3069" s="312"/>
      <c r="D3069" s="312"/>
      <c r="E3069" s="312"/>
      <c r="F3069" s="312"/>
      <c r="G3069" s="313"/>
      <c r="H3069" s="147">
        <f>SUBTOTAL(109,H6:H3068)</f>
        <v>3063</v>
      </c>
      <c r="I3069" s="147">
        <f>SUBTOTAL(109,I6:I3068)</f>
        <v>0</v>
      </c>
      <c r="J3069" s="147">
        <f>SUBTOTAL(109,J6:J3068)</f>
        <v>20</v>
      </c>
      <c r="K3069" s="147">
        <f>SUBTOTAL(109,K6:K3068)</f>
        <v>3020</v>
      </c>
      <c r="L3069" s="147">
        <f>SUBTOTAL(109,L6:L3068)</f>
        <v>23</v>
      </c>
      <c r="M3069" s="147"/>
      <c r="N3069" s="130"/>
    </row>
  </sheetData>
  <mergeCells count="17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6" t="s">
        <v>24</v>
      </c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Z1"/>
    </row>
    <row r="2" spans="1:28" ht="23.25" customHeight="1" x14ac:dyDescent="0.35">
      <c r="A2" s="178"/>
      <c r="B2" s="467" t="s">
        <v>1176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185"/>
    </row>
    <row r="3" spans="1:28" ht="23.25" customHeight="1" x14ac:dyDescent="0.35">
      <c r="A3" s="177"/>
      <c r="B3" s="468" t="s">
        <v>3833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185"/>
    </row>
    <row r="4" spans="1:28" s="183" customFormat="1" ht="48" customHeight="1" x14ac:dyDescent="0.35">
      <c r="A4" s="469" t="s">
        <v>1155</v>
      </c>
      <c r="B4" s="459" t="s">
        <v>1156</v>
      </c>
      <c r="C4" s="473" t="s">
        <v>1690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5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0"/>
      <c r="B5" s="472"/>
      <c r="C5" s="476" t="s">
        <v>1157</v>
      </c>
      <c r="D5" s="476"/>
      <c r="E5" s="477" t="s">
        <v>1158</v>
      </c>
      <c r="F5" s="477"/>
      <c r="G5" s="477" t="s">
        <v>1159</v>
      </c>
      <c r="H5" s="477"/>
      <c r="I5" s="477" t="s">
        <v>1160</v>
      </c>
      <c r="J5" s="477"/>
      <c r="K5" s="477" t="s">
        <v>1161</v>
      </c>
      <c r="L5" s="477"/>
      <c r="M5" s="477" t="s">
        <v>1162</v>
      </c>
      <c r="N5" s="477"/>
      <c r="O5" s="477" t="s">
        <v>1163</v>
      </c>
      <c r="P5" s="477"/>
      <c r="Q5" s="477" t="s">
        <v>1164</v>
      </c>
      <c r="R5" s="477"/>
      <c r="S5" s="478" t="s">
        <v>15</v>
      </c>
      <c r="T5" s="478" t="s">
        <v>13</v>
      </c>
      <c r="U5" s="477" t="s">
        <v>1165</v>
      </c>
      <c r="V5" s="480" t="s">
        <v>1691</v>
      </c>
      <c r="W5" s="480" t="s">
        <v>1692</v>
      </c>
      <c r="X5" s="480" t="s">
        <v>1693</v>
      </c>
      <c r="Y5" s="477" t="s">
        <v>1166</v>
      </c>
      <c r="Z5" s="459" t="s">
        <v>1167</v>
      </c>
      <c r="AA5" s="459" t="s">
        <v>1694</v>
      </c>
      <c r="AB5" s="461" t="s">
        <v>1695</v>
      </c>
    </row>
    <row r="6" spans="1:28" ht="30" customHeight="1" x14ac:dyDescent="0.25">
      <c r="A6" s="471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9"/>
      <c r="T6" s="479"/>
      <c r="U6" s="477"/>
      <c r="V6" s="480"/>
      <c r="W6" s="480"/>
      <c r="X6" s="480"/>
      <c r="Y6" s="477"/>
      <c r="Z6" s="460"/>
      <c r="AA6" s="460"/>
      <c r="AB6" s="462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678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932</v>
      </c>
      <c r="T8" s="192">
        <f t="shared" si="0"/>
        <v>414</v>
      </c>
      <c r="U8" s="192">
        <f t="shared" ref="U8:U16" si="1">S8+T8</f>
        <v>1346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3" t="s">
        <v>1175</v>
      </c>
      <c r="B17" s="464"/>
      <c r="C17" s="194">
        <f t="shared" ref="C17:X17" si="3">SUM(C7:C16)</f>
        <v>602</v>
      </c>
      <c r="D17" s="194">
        <f t="shared" si="3"/>
        <v>115</v>
      </c>
      <c r="E17" s="194">
        <f t="shared" si="3"/>
        <v>1466</v>
      </c>
      <c r="F17" s="194">
        <f t="shared" si="3"/>
        <v>667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2248</v>
      </c>
      <c r="T17" s="194">
        <f t="shared" si="3"/>
        <v>815</v>
      </c>
      <c r="U17" s="194">
        <f t="shared" si="3"/>
        <v>3063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5" t="s">
        <v>1699</v>
      </c>
      <c r="C19" s="465"/>
      <c r="D19" s="465"/>
      <c r="E19" s="195">
        <v>74</v>
      </c>
      <c r="Z19"/>
    </row>
    <row r="20" spans="1:28" x14ac:dyDescent="0.25">
      <c r="A20" s="195">
        <v>2</v>
      </c>
      <c r="B20" s="465" t="s">
        <v>1700</v>
      </c>
      <c r="C20" s="465"/>
      <c r="D20" s="465"/>
      <c r="E20" s="195">
        <v>14</v>
      </c>
      <c r="Z20"/>
    </row>
    <row r="21" spans="1:28" x14ac:dyDescent="0.25">
      <c r="A21" s="195">
        <v>3</v>
      </c>
      <c r="B21" s="465" t="s">
        <v>2663</v>
      </c>
      <c r="C21" s="465"/>
      <c r="D21" s="465"/>
      <c r="E21" s="195">
        <v>1</v>
      </c>
      <c r="Z21"/>
    </row>
    <row r="22" spans="1:28" x14ac:dyDescent="0.25">
      <c r="A22" s="195">
        <v>4</v>
      </c>
      <c r="B22" s="465" t="s">
        <v>1701</v>
      </c>
      <c r="C22" s="465"/>
      <c r="D22" s="465"/>
      <c r="E22" s="195">
        <v>4</v>
      </c>
      <c r="Z22"/>
    </row>
    <row r="23" spans="1:28" x14ac:dyDescent="0.25">
      <c r="A23" s="195">
        <v>5</v>
      </c>
      <c r="B23" s="465" t="s">
        <v>1702</v>
      </c>
      <c r="C23" s="465"/>
      <c r="D23" s="465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6" workbookViewId="0">
      <selection activeCell="I55" sqref="I55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1" t="s">
        <v>893</v>
      </c>
      <c r="C1" s="481"/>
      <c r="D1" s="481"/>
      <c r="E1" s="481"/>
      <c r="F1" s="481"/>
      <c r="G1" s="481"/>
      <c r="H1" s="481"/>
      <c r="I1" s="481"/>
      <c r="J1" s="481"/>
      <c r="K1" s="481"/>
      <c r="L1" s="481"/>
      <c r="M1" s="481"/>
      <c r="N1" s="481"/>
      <c r="O1" s="481"/>
      <c r="P1" s="481"/>
    </row>
    <row r="2" spans="1:16" ht="28.5" x14ac:dyDescent="0.25">
      <c r="B2" s="482" t="s">
        <v>894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</row>
    <row r="3" spans="1:16" ht="27" x14ac:dyDescent="0.25">
      <c r="B3" s="483" t="s">
        <v>2972</v>
      </c>
      <c r="C3" s="483"/>
      <c r="D3" s="483"/>
      <c r="E3" s="483"/>
      <c r="F3" s="483"/>
      <c r="G3" s="483"/>
      <c r="H3" s="483"/>
      <c r="I3" s="483"/>
      <c r="J3" s="483"/>
      <c r="K3" s="483"/>
      <c r="L3" s="483"/>
      <c r="M3" s="483"/>
      <c r="N3" s="483"/>
      <c r="O3" s="483"/>
      <c r="P3" s="483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261">
        <v>50</v>
      </c>
      <c r="B54" s="265" t="s">
        <v>3822</v>
      </c>
      <c r="C54" s="263" t="s">
        <v>15</v>
      </c>
      <c r="D54" s="266">
        <v>48</v>
      </c>
      <c r="E54" s="274" t="s">
        <v>861</v>
      </c>
      <c r="F54" s="266">
        <v>1</v>
      </c>
      <c r="G54" s="267"/>
      <c r="H54" s="267" t="s">
        <v>3831</v>
      </c>
      <c r="I54" s="265" t="s">
        <v>2359</v>
      </c>
      <c r="J54" s="265" t="s">
        <v>2986</v>
      </c>
    </row>
    <row r="55" spans="1:10" ht="24.75" x14ac:dyDescent="0.5">
      <c r="A55" s="261">
        <v>51</v>
      </c>
      <c r="B55" s="265" t="s">
        <v>3832</v>
      </c>
      <c r="C55" s="263" t="s">
        <v>15</v>
      </c>
      <c r="D55" s="266">
        <v>40</v>
      </c>
      <c r="E55" s="274" t="s">
        <v>1748</v>
      </c>
      <c r="F55" s="266">
        <v>1</v>
      </c>
      <c r="G55" s="267"/>
      <c r="H55" s="267" t="s">
        <v>3831</v>
      </c>
      <c r="I55" s="265" t="s">
        <v>2988</v>
      </c>
      <c r="J55" s="318"/>
    </row>
    <row r="56" spans="1:10" ht="24.75" x14ac:dyDescent="0.5">
      <c r="A56" s="484" t="s">
        <v>14</v>
      </c>
      <c r="B56" s="485"/>
      <c r="C56" s="485"/>
      <c r="D56" s="485"/>
      <c r="E56" s="486"/>
      <c r="F56" s="266">
        <f>SUM(F5:F55)</f>
        <v>51</v>
      </c>
      <c r="G56" s="487"/>
      <c r="H56" s="488"/>
      <c r="I56" s="488"/>
      <c r="J56" s="489"/>
    </row>
    <row r="57" spans="1:10" ht="17.25" x14ac:dyDescent="0.35">
      <c r="G57" s="273"/>
      <c r="H57" s="273"/>
    </row>
  </sheetData>
  <mergeCells count="5">
    <mergeCell ref="B1:P1"/>
    <mergeCell ref="B2:P2"/>
    <mergeCell ref="B3:P3"/>
    <mergeCell ref="A56:E56"/>
    <mergeCell ref="G56:J5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M20" sqref="M20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90" t="s">
        <v>2865</v>
      </c>
      <c r="C3" s="490"/>
      <c r="D3" s="490"/>
      <c r="E3" s="490"/>
      <c r="F3" s="490"/>
      <c r="H3" s="495" t="s">
        <v>2865</v>
      </c>
      <c r="I3" s="495"/>
      <c r="J3" s="495"/>
      <c r="K3" s="495"/>
      <c r="L3" s="495"/>
    </row>
    <row r="4" spans="2:12" x14ac:dyDescent="0.25">
      <c r="B4" s="491" t="s">
        <v>2866</v>
      </c>
      <c r="C4" s="491"/>
      <c r="D4" s="491"/>
      <c r="E4" s="491"/>
      <c r="F4" s="491"/>
      <c r="H4" s="230"/>
      <c r="I4" s="230"/>
      <c r="J4" s="230" t="s">
        <v>3301</v>
      </c>
      <c r="K4" s="230"/>
      <c r="L4" s="230"/>
    </row>
    <row r="5" spans="2:12" x14ac:dyDescent="0.25">
      <c r="B5" s="492" t="s">
        <v>2867</v>
      </c>
      <c r="C5" s="492"/>
      <c r="D5" s="492"/>
      <c r="E5" s="492"/>
      <c r="F5" s="492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16</v>
      </c>
      <c r="H15" s="304">
        <v>9</v>
      </c>
      <c r="I15" s="304" t="s">
        <v>2861</v>
      </c>
      <c r="J15" s="304">
        <v>4</v>
      </c>
      <c r="K15" s="304"/>
      <c r="L15" s="304">
        <f t="shared" si="0"/>
        <v>4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3" t="s">
        <v>30</v>
      </c>
      <c r="C19" s="494"/>
      <c r="D19" s="257"/>
      <c r="E19" s="257"/>
      <c r="F19" s="257">
        <f>SUM(F7:F18)</f>
        <v>3063</v>
      </c>
      <c r="H19" s="496" t="s">
        <v>30</v>
      </c>
      <c r="I19" s="497"/>
      <c r="J19" s="304">
        <f>SUM(J7:J18)</f>
        <v>40</v>
      </c>
      <c r="K19" s="304">
        <f t="shared" ref="K19:L19" si="1">SUM(K7:K18)</f>
        <v>11</v>
      </c>
      <c r="L19" s="304">
        <f t="shared" si="1"/>
        <v>51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2021-03-01T06:17:21Z</dcterms:modified>
</cp:coreProperties>
</file>