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9045" tabRatio="891" activeTab="8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Name'!$B$4:$N$3040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/>
  <c r="M239"/>
  <c r="K239"/>
  <c r="J239"/>
  <c r="I239"/>
  <c r="H239"/>
  <c r="G239"/>
  <c r="F239"/>
  <c r="E239"/>
  <c r="L238"/>
  <c r="H238"/>
  <c r="L237"/>
  <c r="H237"/>
  <c r="L236"/>
  <c r="H236"/>
  <c r="L235"/>
  <c r="H235"/>
  <c r="L234"/>
  <c r="H234"/>
  <c r="L233"/>
  <c r="H233"/>
  <c r="L232"/>
  <c r="H232"/>
  <c r="L231"/>
  <c r="H231"/>
  <c r="L230"/>
  <c r="H230"/>
  <c r="L229"/>
  <c r="L239" s="1"/>
  <c r="I3041" i="35"/>
  <c r="J3041"/>
  <c r="K3041"/>
  <c r="L3041"/>
  <c r="Q237" i="28" l="1"/>
  <c r="I21" i="32"/>
  <c r="L20"/>
  <c r="V17" i="40" l="1"/>
  <c r="K19" i="42" l="1"/>
  <c r="L8"/>
  <c r="L9"/>
  <c r="L10"/>
  <c r="L11"/>
  <c r="L12"/>
  <c r="L13"/>
  <c r="L14"/>
  <c r="L15"/>
  <c r="L16"/>
  <c r="L17"/>
  <c r="L18"/>
  <c r="L7"/>
  <c r="L19" l="1"/>
  <c r="D17" i="34"/>
  <c r="F17"/>
  <c r="G17"/>
  <c r="H17"/>
  <c r="I17"/>
  <c r="J17"/>
  <c r="K17"/>
  <c r="L17"/>
  <c r="M17"/>
  <c r="N17"/>
  <c r="O17"/>
  <c r="F21" i="32" l="1"/>
  <c r="G21"/>
  <c r="J21"/>
  <c r="K21"/>
  <c r="M21"/>
  <c r="N21"/>
  <c r="J19" i="42" l="1"/>
  <c r="B6" i="34" l="1"/>
  <c r="D16" i="30"/>
  <c r="B8" i="34"/>
  <c r="H3041" i="35" l="1"/>
  <c r="F51" i="43" l="1"/>
  <c r="F19" i="42" l="1"/>
  <c r="H19" i="32" l="1"/>
  <c r="L19" s="1"/>
  <c r="C17" i="34" l="1"/>
  <c r="A17"/>
  <c r="E16"/>
  <c r="B16"/>
  <c r="E15"/>
  <c r="B15"/>
  <c r="E14"/>
  <c r="E13"/>
  <c r="B13"/>
  <c r="E12"/>
  <c r="B12"/>
  <c r="E11"/>
  <c r="B11"/>
  <c r="E10"/>
  <c r="B10"/>
  <c r="E9"/>
  <c r="B9"/>
  <c r="E8"/>
  <c r="E7"/>
  <c r="B7"/>
  <c r="E6"/>
  <c r="E17" l="1"/>
  <c r="E21" i="32"/>
  <c r="H20"/>
  <c r="H18"/>
  <c r="L18" s="1"/>
  <c r="H17"/>
  <c r="L17" s="1"/>
  <c r="H16"/>
  <c r="L16" s="1"/>
  <c r="H15"/>
  <c r="L15" s="1"/>
  <c r="H14"/>
  <c r="L14" s="1"/>
  <c r="H13"/>
  <c r="L13" s="1"/>
  <c r="H12"/>
  <c r="L12" s="1"/>
  <c r="L11" l="1"/>
  <c r="H21"/>
  <c r="L21" l="1"/>
  <c r="X8" i="40"/>
  <c r="X9"/>
  <c r="X10"/>
  <c r="X11"/>
  <c r="X12"/>
  <c r="X13"/>
  <c r="X14"/>
  <c r="X15"/>
  <c r="X16"/>
  <c r="AB17" l="1"/>
  <c r="AA17"/>
  <c r="Z17"/>
  <c r="Y17"/>
  <c r="W17"/>
  <c r="R17"/>
  <c r="Q17"/>
  <c r="P17"/>
  <c r="O17"/>
  <c r="N17"/>
  <c r="M17"/>
  <c r="L17"/>
  <c r="K17"/>
  <c r="J17"/>
  <c r="I17"/>
  <c r="H17"/>
  <c r="G17"/>
  <c r="F17"/>
  <c r="E17"/>
  <c r="D17"/>
  <c r="C17"/>
  <c r="T16"/>
  <c r="S16"/>
  <c r="T15"/>
  <c r="S15"/>
  <c r="T14"/>
  <c r="S14"/>
  <c r="T13"/>
  <c r="S13"/>
  <c r="T12"/>
  <c r="S12"/>
  <c r="T11"/>
  <c r="S11"/>
  <c r="T10"/>
  <c r="S10"/>
  <c r="T9"/>
  <c r="S9"/>
  <c r="T8"/>
  <c r="S8"/>
  <c r="X7"/>
  <c r="T7"/>
  <c r="S7"/>
  <c r="U10" l="1"/>
  <c r="U14"/>
  <c r="U16"/>
  <c r="U9"/>
  <c r="U13"/>
  <c r="U12"/>
  <c r="U8"/>
  <c r="U15"/>
  <c r="U11"/>
  <c r="X17"/>
  <c r="S17"/>
  <c r="U7"/>
  <c r="T17"/>
  <c r="U17" l="1"/>
  <c r="H219" i="28" l="1"/>
  <c r="L219" s="1"/>
  <c r="M223" l="1"/>
  <c r="H12" l="1"/>
  <c r="H118" l="1"/>
  <c r="L118" s="1"/>
  <c r="Q19" i="32" l="1"/>
  <c r="D13" i="41" l="1"/>
  <c r="C13"/>
  <c r="H221" i="28" l="1"/>
  <c r="L221" s="1"/>
  <c r="E12" i="39" l="1"/>
  <c r="D12"/>
  <c r="G15" i="30" l="1"/>
  <c r="H15" s="1"/>
  <c r="H9" i="28"/>
  <c r="H216" l="1"/>
  <c r="O16" i="29" l="1"/>
  <c r="P16"/>
  <c r="H220" i="28" l="1"/>
  <c r="F223" l="1"/>
  <c r="G223"/>
  <c r="I223"/>
  <c r="J223"/>
  <c r="H15" i="29" s="1"/>
  <c r="K223" i="28"/>
  <c r="I15" i="29" s="1"/>
  <c r="N223" i="28"/>
  <c r="J14" i="30" s="1"/>
  <c r="O223" i="28"/>
  <c r="G210" l="1"/>
  <c r="E13" i="29" s="1"/>
  <c r="H145" i="28" l="1"/>
  <c r="L145" s="1"/>
  <c r="H132" l="1"/>
  <c r="G7" i="30" l="1"/>
  <c r="H7" s="1"/>
  <c r="H214" i="28"/>
  <c r="H174" l="1"/>
  <c r="L174" s="1"/>
  <c r="H176"/>
  <c r="L176" s="1"/>
  <c r="H175"/>
  <c r="L175" s="1"/>
  <c r="F177"/>
  <c r="G177"/>
  <c r="I177"/>
  <c r="J177"/>
  <c r="K177"/>
  <c r="M177"/>
  <c r="K11" i="29" s="1"/>
  <c r="N177" i="28"/>
  <c r="O177"/>
  <c r="P177"/>
  <c r="E177"/>
  <c r="L214" l="1"/>
  <c r="H96" l="1"/>
  <c r="N148" l="1"/>
  <c r="M210" l="1"/>
  <c r="H208" l="1"/>
  <c r="K107" l="1"/>
  <c r="H21" l="1"/>
  <c r="O107" l="1"/>
  <c r="J9" i="30" l="1"/>
  <c r="O127" i="28"/>
  <c r="P17" i="34" l="1"/>
  <c r="P107" i="28" l="1"/>
  <c r="P127"/>
  <c r="F16" i="30" l="1"/>
  <c r="G5" l="1"/>
  <c r="H5" s="1"/>
  <c r="H82" i="28" l="1"/>
  <c r="L82" s="1"/>
  <c r="H76"/>
  <c r="L76" s="1"/>
  <c r="H73" l="1"/>
  <c r="L73" s="1"/>
  <c r="H64"/>
  <c r="L64" s="1"/>
  <c r="H63"/>
  <c r="L63" s="1"/>
  <c r="H218"/>
  <c r="L218" s="1"/>
  <c r="Q108"/>
  <c r="H119"/>
  <c r="H124"/>
  <c r="L124" s="1"/>
  <c r="H165"/>
  <c r="L165" s="1"/>
  <c r="H166"/>
  <c r="L166" s="1"/>
  <c r="G127" l="1"/>
  <c r="I127"/>
  <c r="J127"/>
  <c r="K127"/>
  <c r="M127"/>
  <c r="K8" i="29" s="1"/>
  <c r="N127" i="28"/>
  <c r="J7" i="30" s="1"/>
  <c r="H140" i="28"/>
  <c r="L140" s="1"/>
  <c r="H123"/>
  <c r="L123" s="1"/>
  <c r="H122"/>
  <c r="L122" s="1"/>
  <c r="F142" l="1"/>
  <c r="G142"/>
  <c r="I142"/>
  <c r="J142"/>
  <c r="K142"/>
  <c r="M142"/>
  <c r="N142"/>
  <c r="J8" i="30" s="1"/>
  <c r="O142" i="28"/>
  <c r="P142"/>
  <c r="H196"/>
  <c r="L196" s="1"/>
  <c r="H197"/>
  <c r="L197" s="1"/>
  <c r="H115"/>
  <c r="L115" s="1"/>
  <c r="L220" l="1"/>
  <c r="H37"/>
  <c r="L37" s="1"/>
  <c r="H32"/>
  <c r="L32" s="1"/>
  <c r="H31"/>
  <c r="L31" s="1"/>
  <c r="G22"/>
  <c r="I22"/>
  <c r="G6" i="29" s="1"/>
  <c r="J22" i="28"/>
  <c r="K22"/>
  <c r="M22"/>
  <c r="N22"/>
  <c r="O22"/>
  <c r="H141"/>
  <c r="L141" s="1"/>
  <c r="H137"/>
  <c r="L137" s="1"/>
  <c r="H136"/>
  <c r="L136" s="1"/>
  <c r="H135"/>
  <c r="L135" s="1"/>
  <c r="H121"/>
  <c r="L121" s="1"/>
  <c r="H120"/>
  <c r="L120" s="1"/>
  <c r="F215"/>
  <c r="G215"/>
  <c r="I215"/>
  <c r="J215"/>
  <c r="H14" i="29" s="1"/>
  <c r="K215" i="28"/>
  <c r="M215"/>
  <c r="K14" i="29" s="1"/>
  <c r="N215" i="28"/>
  <c r="O215"/>
  <c r="P215"/>
  <c r="E215"/>
  <c r="C13" i="30" s="1"/>
  <c r="H212" i="28"/>
  <c r="L212" s="1"/>
  <c r="H213"/>
  <c r="J13" i="30" l="1"/>
  <c r="E16"/>
  <c r="K16"/>
  <c r="G6"/>
  <c r="H6" s="1"/>
  <c r="G8"/>
  <c r="H8" s="1"/>
  <c r="G9"/>
  <c r="H9" s="1"/>
  <c r="G10"/>
  <c r="H10" s="1"/>
  <c r="G11"/>
  <c r="H11" s="1"/>
  <c r="G12"/>
  <c r="H12" s="1"/>
  <c r="G13"/>
  <c r="H13" s="1"/>
  <c r="G14"/>
  <c r="H14" s="1"/>
  <c r="H139" i="28"/>
  <c r="L139" s="1"/>
  <c r="F127" l="1"/>
  <c r="E127"/>
  <c r="H109"/>
  <c r="L109" s="1"/>
  <c r="H110"/>
  <c r="L110" s="1"/>
  <c r="H111"/>
  <c r="L111" s="1"/>
  <c r="H112"/>
  <c r="L112" s="1"/>
  <c r="H108"/>
  <c r="L213"/>
  <c r="H41"/>
  <c r="L41" s="1"/>
  <c r="L108" l="1"/>
  <c r="P21"/>
  <c r="P22" s="1"/>
  <c r="Q21" l="1"/>
  <c r="H62"/>
  <c r="L62" s="1"/>
  <c r="H61"/>
  <c r="L61" s="1"/>
  <c r="H184"/>
  <c r="L184" s="1"/>
  <c r="H114"/>
  <c r="L114" s="1"/>
  <c r="H116"/>
  <c r="L116" s="1"/>
  <c r="H117"/>
  <c r="L117" s="1"/>
  <c r="H113"/>
  <c r="L16" i="30"/>
  <c r="B5"/>
  <c r="O16"/>
  <c r="A16"/>
  <c r="B14"/>
  <c r="B13"/>
  <c r="B12"/>
  <c r="B11"/>
  <c r="B10"/>
  <c r="B9"/>
  <c r="B8"/>
  <c r="B7"/>
  <c r="B6"/>
  <c r="N5"/>
  <c r="L113" i="28" l="1"/>
  <c r="F107"/>
  <c r="G107"/>
  <c r="I107"/>
  <c r="J107"/>
  <c r="M107"/>
  <c r="N107"/>
  <c r="M14" i="30"/>
  <c r="H217" i="28"/>
  <c r="L217" s="1"/>
  <c r="E223"/>
  <c r="H211"/>
  <c r="M13" i="30"/>
  <c r="N13"/>
  <c r="H209" i="28"/>
  <c r="H99"/>
  <c r="L99" s="1"/>
  <c r="H98"/>
  <c r="L98" s="1"/>
  <c r="H91"/>
  <c r="L91" s="1"/>
  <c r="H78"/>
  <c r="L78" s="1"/>
  <c r="H77"/>
  <c r="L77" s="1"/>
  <c r="H75"/>
  <c r="L75" s="1"/>
  <c r="H72"/>
  <c r="L72" s="1"/>
  <c r="H71"/>
  <c r="L71" s="1"/>
  <c r="H68"/>
  <c r="L68" s="1"/>
  <c r="H69"/>
  <c r="L69" s="1"/>
  <c r="H58"/>
  <c r="L58" s="1"/>
  <c r="H25"/>
  <c r="L25" s="1"/>
  <c r="H26"/>
  <c r="L26" s="1"/>
  <c r="H146"/>
  <c r="L146" s="1"/>
  <c r="C14" i="30" l="1"/>
  <c r="N6"/>
  <c r="M6"/>
  <c r="J6"/>
  <c r="L211" i="28"/>
  <c r="L216"/>
  <c r="H158"/>
  <c r="L158" s="1"/>
  <c r="H159"/>
  <c r="L159" s="1"/>
  <c r="H160"/>
  <c r="L160" s="1"/>
  <c r="H161"/>
  <c r="L161" s="1"/>
  <c r="H162"/>
  <c r="L162" s="1"/>
  <c r="H163"/>
  <c r="L163" s="1"/>
  <c r="H164"/>
  <c r="L164" s="1"/>
  <c r="H167"/>
  <c r="L167" s="1"/>
  <c r="H168"/>
  <c r="L168" s="1"/>
  <c r="H169"/>
  <c r="L169" s="1"/>
  <c r="M8" i="30" l="1"/>
  <c r="N8"/>
  <c r="H138" i="28"/>
  <c r="L138" s="1"/>
  <c r="K207" l="1"/>
  <c r="I210"/>
  <c r="G13" i="29" s="1"/>
  <c r="J210" i="28"/>
  <c r="K210"/>
  <c r="N210"/>
  <c r="O210"/>
  <c r="P210"/>
  <c r="N12" i="30" s="1"/>
  <c r="F210" i="28"/>
  <c r="H104"/>
  <c r="L104" s="1"/>
  <c r="H103"/>
  <c r="L103" s="1"/>
  <c r="H102"/>
  <c r="L102" s="1"/>
  <c r="H88"/>
  <c r="L88" s="1"/>
  <c r="H38"/>
  <c r="L38" s="1"/>
  <c r="H33"/>
  <c r="L33" s="1"/>
  <c r="H30"/>
  <c r="L30" s="1"/>
  <c r="H183"/>
  <c r="L183" s="1"/>
  <c r="Q208"/>
  <c r="E210"/>
  <c r="C12" i="30" s="1"/>
  <c r="L208" i="28"/>
  <c r="M12" i="30" l="1"/>
  <c r="J12"/>
  <c r="H210" i="28"/>
  <c r="A16" i="29"/>
  <c r="B15"/>
  <c r="B14"/>
  <c r="B13"/>
  <c r="B12"/>
  <c r="B11"/>
  <c r="B10"/>
  <c r="B9"/>
  <c r="B8"/>
  <c r="B7"/>
  <c r="B6"/>
  <c r="H194" i="28"/>
  <c r="L194" s="1"/>
  <c r="H189"/>
  <c r="L189" s="1"/>
  <c r="H20"/>
  <c r="L20" s="1"/>
  <c r="H125"/>
  <c r="L125" s="1"/>
  <c r="E22" l="1"/>
  <c r="H192"/>
  <c r="L192" s="1"/>
  <c r="C6" i="29" l="1"/>
  <c r="C5" i="30"/>
  <c r="H36" i="28"/>
  <c r="L36" s="1"/>
  <c r="H80"/>
  <c r="L80" s="1"/>
  <c r="H67"/>
  <c r="L67" s="1"/>
  <c r="D9" i="29" l="1"/>
  <c r="E9"/>
  <c r="G9"/>
  <c r="H9"/>
  <c r="I9"/>
  <c r="K9"/>
  <c r="L9"/>
  <c r="N9" s="1"/>
  <c r="L132" i="28"/>
  <c r="H14"/>
  <c r="L14" s="1"/>
  <c r="H15"/>
  <c r="L15" s="1"/>
  <c r="D8" i="29" l="1"/>
  <c r="E8"/>
  <c r="G8"/>
  <c r="H8"/>
  <c r="I8"/>
  <c r="C7" i="30"/>
  <c r="D7" i="29"/>
  <c r="E7"/>
  <c r="G7"/>
  <c r="H7"/>
  <c r="I7"/>
  <c r="K7"/>
  <c r="L7"/>
  <c r="N7" s="1"/>
  <c r="E107" i="28"/>
  <c r="F22"/>
  <c r="E6" i="29"/>
  <c r="H6"/>
  <c r="I6"/>
  <c r="K6"/>
  <c r="C7" l="1"/>
  <c r="C6" i="30"/>
  <c r="M7"/>
  <c r="N6" i="29"/>
  <c r="J5" i="30"/>
  <c r="M5"/>
  <c r="L8" i="29"/>
  <c r="N8" s="1"/>
  <c r="N7" i="30"/>
  <c r="C8" i="29"/>
  <c r="P222" i="28" l="1"/>
  <c r="P223" s="1"/>
  <c r="N14" i="30" l="1"/>
  <c r="F148" i="28"/>
  <c r="G148"/>
  <c r="I148"/>
  <c r="G10" i="29" s="1"/>
  <c r="J148" i="28"/>
  <c r="M148"/>
  <c r="K10" i="29" s="1"/>
  <c r="O148" i="28"/>
  <c r="P148"/>
  <c r="E15" i="29"/>
  <c r="G15"/>
  <c r="K15"/>
  <c r="L15"/>
  <c r="N15" s="1"/>
  <c r="F207" i="28"/>
  <c r="G207"/>
  <c r="I207"/>
  <c r="G12" i="29" s="1"/>
  <c r="J207" i="28"/>
  <c r="I12" i="29"/>
  <c r="M207" i="28"/>
  <c r="N207"/>
  <c r="N224" s="1"/>
  <c r="O207"/>
  <c r="P207"/>
  <c r="D11" i="29"/>
  <c r="E11"/>
  <c r="H11"/>
  <c r="D15"/>
  <c r="H131" i="28"/>
  <c r="L131" s="1"/>
  <c r="H133"/>
  <c r="L133" s="1"/>
  <c r="H130"/>
  <c r="L130" s="1"/>
  <c r="H186"/>
  <c r="L186" s="1"/>
  <c r="H195"/>
  <c r="L195" s="1"/>
  <c r="H198"/>
  <c r="L198" s="1"/>
  <c r="H179"/>
  <c r="L179" s="1"/>
  <c r="H101"/>
  <c r="L101" s="1"/>
  <c r="H100"/>
  <c r="L100" s="1"/>
  <c r="H95"/>
  <c r="L95" s="1"/>
  <c r="L96"/>
  <c r="H85"/>
  <c r="L85" s="1"/>
  <c r="H84"/>
  <c r="L84" s="1"/>
  <c r="H55"/>
  <c r="L55" s="1"/>
  <c r="H54"/>
  <c r="L54" s="1"/>
  <c r="H53"/>
  <c r="L53" s="1"/>
  <c r="H48"/>
  <c r="L48" s="1"/>
  <c r="H47"/>
  <c r="L47" s="1"/>
  <c r="H46"/>
  <c r="L46" s="1"/>
  <c r="H45"/>
  <c r="L45" s="1"/>
  <c r="H44"/>
  <c r="L44" s="1"/>
  <c r="H43"/>
  <c r="L43" s="1"/>
  <c r="H34"/>
  <c r="L34" s="1"/>
  <c r="H39"/>
  <c r="L39" s="1"/>
  <c r="H10"/>
  <c r="L10" s="1"/>
  <c r="H11"/>
  <c r="L11" s="1"/>
  <c r="L12"/>
  <c r="P224" l="1"/>
  <c r="O224"/>
  <c r="H10" i="29"/>
  <c r="J224" i="28"/>
  <c r="D10" i="29"/>
  <c r="F224" i="28"/>
  <c r="I224"/>
  <c r="M224"/>
  <c r="E10" i="29"/>
  <c r="G224" i="28"/>
  <c r="I11" i="29"/>
  <c r="K12"/>
  <c r="H12"/>
  <c r="E12"/>
  <c r="D12"/>
  <c r="N10" i="30"/>
  <c r="L10" i="29"/>
  <c r="M10" i="30"/>
  <c r="N11"/>
  <c r="L12" i="29"/>
  <c r="J11" i="30"/>
  <c r="M10" i="29"/>
  <c r="M9" i="30"/>
  <c r="L11" i="29"/>
  <c r="N11" s="1"/>
  <c r="J10" i="30"/>
  <c r="M12" i="29"/>
  <c r="M11" i="30"/>
  <c r="N9"/>
  <c r="C15" i="29"/>
  <c r="Q177" i="28"/>
  <c r="H205"/>
  <c r="L205" s="1"/>
  <c r="H178"/>
  <c r="L178" s="1"/>
  <c r="H204"/>
  <c r="L204" s="1"/>
  <c r="H200"/>
  <c r="H203"/>
  <c r="L203" s="1"/>
  <c r="E148"/>
  <c r="H144"/>
  <c r="L144" s="1"/>
  <c r="H143"/>
  <c r="E142"/>
  <c r="C8" i="30" s="1"/>
  <c r="E14" i="29"/>
  <c r="G14"/>
  <c r="G16" s="1"/>
  <c r="D14"/>
  <c r="H13"/>
  <c r="I13"/>
  <c r="K13"/>
  <c r="L13"/>
  <c r="M13"/>
  <c r="D13"/>
  <c r="H172" i="28"/>
  <c r="L172" s="1"/>
  <c r="H126"/>
  <c r="D16" i="29" l="1"/>
  <c r="M16"/>
  <c r="N12"/>
  <c r="N13"/>
  <c r="H16"/>
  <c r="E16"/>
  <c r="N10"/>
  <c r="L126" i="28"/>
  <c r="L127" s="1"/>
  <c r="H127"/>
  <c r="F8" i="29" s="1"/>
  <c r="M16" i="30"/>
  <c r="N16"/>
  <c r="C10" i="29"/>
  <c r="C9" i="30"/>
  <c r="J16"/>
  <c r="C9" i="29"/>
  <c r="K16"/>
  <c r="I14"/>
  <c r="L14"/>
  <c r="N14" s="1"/>
  <c r="L143" i="28"/>
  <c r="L16" i="29" l="1"/>
  <c r="N16"/>
  <c r="J8"/>
  <c r="Q207" i="28"/>
  <c r="E207"/>
  <c r="C13" i="29"/>
  <c r="Q22" i="28"/>
  <c r="C12" i="29" l="1"/>
  <c r="C11" i="30"/>
  <c r="C14" i="29"/>
  <c r="Q224" i="28"/>
  <c r="H222"/>
  <c r="H170"/>
  <c r="H157"/>
  <c r="L157" s="1"/>
  <c r="H13"/>
  <c r="L13" s="1"/>
  <c r="H199"/>
  <c r="L199" s="1"/>
  <c r="H193"/>
  <c r="L193" s="1"/>
  <c r="H188"/>
  <c r="L188" s="1"/>
  <c r="H201"/>
  <c r="L201" s="1"/>
  <c r="H105"/>
  <c r="L105" s="1"/>
  <c r="H92"/>
  <c r="L92" s="1"/>
  <c r="H90"/>
  <c r="L90" s="1"/>
  <c r="H89"/>
  <c r="L89" s="1"/>
  <c r="H66"/>
  <c r="L66" s="1"/>
  <c r="H57"/>
  <c r="L57" s="1"/>
  <c r="H56"/>
  <c r="L56" s="1"/>
  <c r="H52"/>
  <c r="L52" s="1"/>
  <c r="H51"/>
  <c r="L51" s="1"/>
  <c r="H35"/>
  <c r="L35" s="1"/>
  <c r="H28"/>
  <c r="L28" s="1"/>
  <c r="H27"/>
  <c r="L27" s="1"/>
  <c r="H23"/>
  <c r="H223" l="1"/>
  <c r="F15" i="29" s="1"/>
  <c r="L222" i="28"/>
  <c r="L223" s="1"/>
  <c r="J15" i="29" s="1"/>
  <c r="L170" i="28"/>
  <c r="L9"/>
  <c r="L23"/>
  <c r="E224"/>
  <c r="C10" i="30" l="1"/>
  <c r="C16" s="1"/>
  <c r="C11" i="29"/>
  <c r="C16" s="1"/>
  <c r="H129" i="28"/>
  <c r="L129" s="1"/>
  <c r="H128"/>
  <c r="H19"/>
  <c r="L19" s="1"/>
  <c r="H106"/>
  <c r="L106" s="1"/>
  <c r="H65"/>
  <c r="L65" s="1"/>
  <c r="H70"/>
  <c r="L70" s="1"/>
  <c r="H74"/>
  <c r="L74" s="1"/>
  <c r="H79"/>
  <c r="L79" s="1"/>
  <c r="H81"/>
  <c r="L81" s="1"/>
  <c r="H83"/>
  <c r="L83" s="1"/>
  <c r="H86"/>
  <c r="L86" s="1"/>
  <c r="H87"/>
  <c r="L87" s="1"/>
  <c r="H93"/>
  <c r="L93" s="1"/>
  <c r="H94"/>
  <c r="L94" s="1"/>
  <c r="H50"/>
  <c r="L50" s="1"/>
  <c r="H59"/>
  <c r="L59" s="1"/>
  <c r="H60"/>
  <c r="L60" s="1"/>
  <c r="H29"/>
  <c r="L29" s="1"/>
  <c r="H40"/>
  <c r="L40" s="1"/>
  <c r="H42"/>
  <c r="L42" s="1"/>
  <c r="H49"/>
  <c r="L49" s="1"/>
  <c r="H97"/>
  <c r="L97" s="1"/>
  <c r="H24"/>
  <c r="L24" s="1"/>
  <c r="H171"/>
  <c r="L171" s="1"/>
  <c r="H156"/>
  <c r="L156" s="1"/>
  <c r="L200"/>
  <c r="H191"/>
  <c r="L191" s="1"/>
  <c r="H107" l="1"/>
  <c r="L128"/>
  <c r="H155"/>
  <c r="L155" s="1"/>
  <c r="H150"/>
  <c r="L150" s="1"/>
  <c r="H149"/>
  <c r="F7" i="29" l="1"/>
  <c r="L107" i="28"/>
  <c r="L149"/>
  <c r="H202"/>
  <c r="L202" s="1"/>
  <c r="H154"/>
  <c r="L154" s="1"/>
  <c r="J7" i="29" l="1"/>
  <c r="H215" i="28"/>
  <c r="F13" i="29"/>
  <c r="H206" i="28"/>
  <c r="L206" s="1"/>
  <c r="H190"/>
  <c r="H187"/>
  <c r="L187" s="1"/>
  <c r="H185"/>
  <c r="L185" s="1"/>
  <c r="H182"/>
  <c r="L182" s="1"/>
  <c r="H181"/>
  <c r="H180"/>
  <c r="H173"/>
  <c r="L173" s="1"/>
  <c r="H153"/>
  <c r="L153" s="1"/>
  <c r="H152"/>
  <c r="L152" s="1"/>
  <c r="H151"/>
  <c r="L151" s="1"/>
  <c r="H147"/>
  <c r="L147" s="1"/>
  <c r="H134"/>
  <c r="H142" s="1"/>
  <c r="H18"/>
  <c r="L18" s="1"/>
  <c r="H17"/>
  <c r="L17" s="1"/>
  <c r="H16"/>
  <c r="H177" l="1"/>
  <c r="F11" i="29" s="1"/>
  <c r="L16" i="28"/>
  <c r="H22"/>
  <c r="F9" i="29"/>
  <c r="L134" i="28"/>
  <c r="L142" s="1"/>
  <c r="F14" i="29"/>
  <c r="H148" i="28"/>
  <c r="F10" i="29" s="1"/>
  <c r="L21" i="28"/>
  <c r="H207"/>
  <c r="L148"/>
  <c r="L180"/>
  <c r="L209"/>
  <c r="L215"/>
  <c r="J14" i="29" s="1"/>
  <c r="L181" i="28"/>
  <c r="L190"/>
  <c r="F6" i="29" l="1"/>
  <c r="H224" i="28"/>
  <c r="L177"/>
  <c r="J11" i="29" s="1"/>
  <c r="J10"/>
  <c r="L22" i="28"/>
  <c r="J6" i="29" s="1"/>
  <c r="J9"/>
  <c r="L210" i="28"/>
  <c r="J13" i="29" s="1"/>
  <c r="F12"/>
  <c r="L207" i="28"/>
  <c r="J12" i="29" s="1"/>
  <c r="F16" l="1"/>
  <c r="L224" i="28"/>
  <c r="I16" i="30"/>
  <c r="G16"/>
  <c r="H16"/>
  <c r="K148" i="28"/>
  <c r="K224" l="1"/>
  <c r="I10" i="29"/>
  <c r="I16" s="1"/>
  <c r="J16"/>
</calcChain>
</file>

<file path=xl/sharedStrings.xml><?xml version="1.0" encoding="utf-8"?>
<sst xmlns="http://schemas.openxmlformats.org/spreadsheetml/2006/main" count="16277" uniqueCount="3806">
  <si>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</si>
  <si>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</si>
  <si>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</si>
  <si>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</si>
  <si>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</si>
  <si>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</si>
  <si>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</si>
  <si>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</si>
  <si>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</si>
  <si>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</si>
  <si>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</si>
  <si>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</si>
  <si>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</si>
  <si>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</si>
  <si>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</si>
  <si>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</si>
  <si>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</si>
  <si>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</si>
  <si>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</si>
  <si>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</si>
  <si>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</si>
  <si>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</si>
  <si>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</si>
  <si>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</si>
  <si>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</si>
  <si>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</si>
  <si>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</si>
  <si>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</si>
  <si>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</si>
  <si>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</si>
  <si>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</si>
  <si>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</si>
  <si>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</si>
  <si>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</si>
  <si>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</si>
  <si>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</si>
  <si>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</si>
  <si>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</si>
  <si>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</si>
  <si>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</si>
  <si>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</si>
  <si>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</si>
  <si>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</si>
  <si>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</si>
  <si>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</si>
  <si>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</si>
  <si>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</si>
  <si>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</si>
  <si>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</si>
  <si>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</si>
  <si>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</si>
  <si>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</si>
  <si>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</si>
  <si>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</si>
  <si>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</si>
  <si>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</si>
  <si>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</si>
  <si>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</si>
  <si>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</si>
  <si>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</si>
  <si>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</si>
  <si>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</si>
  <si>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</si>
  <si>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</si>
  <si>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</si>
  <si>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</si>
  <si>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</si>
  <si>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</si>
  <si>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</si>
  <si>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</si>
  <si>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</si>
  <si>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</si>
  <si>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</si>
  <si>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</si>
  <si>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</si>
  <si>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</si>
  <si>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</si>
  <si>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</si>
  <si>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</si>
  <si>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</si>
  <si>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</si>
  <si>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</si>
  <si>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</si>
  <si>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</si>
  <si>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</si>
  <si>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</si>
  <si>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</si>
  <si>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</si>
  <si>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</si>
  <si>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</si>
  <si>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</si>
  <si>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</si>
  <si>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</si>
  <si>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</si>
  <si>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</si>
  <si>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</si>
  <si>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</si>
  <si>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</si>
  <si>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</si>
  <si>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</si>
  <si>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</si>
  <si>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</si>
  <si>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</si>
  <si>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</si>
  <si>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</si>
  <si>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</si>
  <si>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</si>
  <si>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</si>
  <si>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</si>
  <si>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</si>
  <si>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</si>
  <si>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</si>
  <si>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</si>
  <si>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</si>
  <si>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</si>
  <si>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</si>
  <si>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</si>
  <si>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</si>
  <si>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</si>
  <si>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</si>
  <si>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</si>
  <si>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</si>
  <si>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</si>
  <si>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</si>
  <si>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</si>
  <si>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</si>
  <si>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</si>
  <si>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</si>
  <si>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</si>
  <si>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</si>
  <si>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</si>
  <si>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</si>
  <si>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</si>
  <si>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</si>
  <si>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</si>
  <si>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</si>
  <si>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</si>
  <si>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</si>
  <si>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</si>
  <si>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</si>
  <si>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</si>
  <si>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</si>
  <si>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</si>
  <si>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</si>
  <si>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</si>
  <si>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</si>
  <si>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</si>
  <si>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</si>
  <si>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</si>
  <si>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</si>
  <si>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</si>
  <si>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</si>
  <si>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</si>
  <si>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</si>
  <si>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</si>
  <si>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</si>
  <si>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</si>
  <si>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</si>
  <si>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</si>
  <si>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</si>
  <si>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</si>
  <si>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</si>
  <si>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</si>
  <si>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</si>
  <si>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</si>
  <si>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</si>
  <si>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</si>
  <si>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</si>
  <si>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</si>
  <si>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</si>
  <si>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</si>
  <si>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</si>
  <si>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</si>
  <si>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</si>
  <si>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</si>
  <si>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</si>
  <si>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</si>
  <si>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</si>
  <si>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</si>
  <si>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</si>
  <si>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</si>
  <si>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</si>
  <si>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</si>
  <si>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</si>
  <si>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</si>
  <si>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</si>
  <si>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</si>
  <si>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</si>
  <si>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</si>
  <si>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</si>
  <si>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</si>
  <si>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</si>
  <si>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</si>
  <si>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</si>
  <si>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</si>
  <si>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</si>
  <si>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</si>
  <si>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</si>
  <si>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</si>
  <si>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</si>
  <si>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</si>
  <si>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</si>
  <si>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</si>
  <si>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</si>
  <si>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</si>
  <si>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</si>
  <si>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</si>
  <si>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</si>
  <si>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</si>
  <si>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</si>
  <si>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</si>
  <si>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</si>
  <si>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</si>
  <si>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</si>
  <si>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</si>
  <si>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</si>
  <si>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</si>
  <si>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</si>
  <si>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</si>
  <si>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</si>
  <si>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</si>
  <si>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</si>
  <si>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</si>
  <si>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</si>
  <si>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</si>
  <si>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</si>
  <si>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</si>
  <si>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</si>
  <si>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</si>
  <si>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</si>
  <si>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</si>
  <si>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</si>
  <si>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</si>
  <si>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</si>
  <si>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</si>
  <si>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</si>
  <si>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</si>
  <si>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</si>
  <si>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</si>
  <si>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</si>
  <si>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</si>
  <si>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</si>
  <si>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</si>
  <si>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</si>
  <si>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</si>
  <si>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</si>
  <si>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</si>
  <si>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</si>
  <si>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</si>
  <si>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</si>
  <si>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</si>
  <si>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</si>
  <si>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</si>
  <si>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</si>
  <si>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</si>
  <si>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</si>
  <si>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</si>
  <si>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</si>
  <si>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</si>
  <si>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</si>
  <si>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</si>
  <si>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</si>
  <si>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</si>
  <si>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</si>
  <si>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</si>
  <si>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</si>
  <si>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</si>
  <si>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</si>
  <si>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</si>
  <si>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</si>
  <si>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</si>
  <si>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</si>
  <si>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</si>
  <si>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</si>
  <si>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</si>
  <si>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</si>
  <si>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</si>
  <si>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</si>
  <si>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</si>
  <si>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</si>
  <si>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</si>
  <si>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</si>
  <si>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</si>
  <si>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</si>
  <si>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</si>
  <si>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</si>
  <si>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</si>
  <si>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</si>
  <si>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</si>
  <si>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</si>
  <si>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</si>
  <si>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</si>
  <si>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</si>
  <si>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</si>
  <si>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</si>
  <si>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</si>
  <si>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</si>
  <si>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</si>
  <si>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</si>
  <si>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</si>
  <si>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</si>
  <si>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</si>
  <si>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</si>
  <si>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</si>
  <si>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</si>
  <si>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</si>
  <si>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</si>
  <si>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</si>
  <si>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</si>
  <si>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</si>
  <si>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</si>
  <si>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</si>
  <si>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</si>
  <si>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</si>
  <si>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</si>
  <si>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</si>
  <si>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</si>
  <si>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</si>
  <si>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</si>
  <si>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</si>
  <si>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</si>
  <si>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</si>
  <si>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</si>
  <si>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</si>
  <si>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</si>
  <si>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</si>
  <si>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</si>
  <si>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</si>
  <si>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</si>
  <si>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</si>
  <si>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</si>
  <si>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</si>
  <si>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</si>
  <si>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</si>
  <si>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</si>
  <si>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</si>
  <si>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</si>
  <si>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</si>
  <si>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</si>
  <si>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</si>
  <si>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</si>
  <si>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</si>
  <si>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</si>
  <si>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</si>
  <si>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</si>
  <si>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</si>
  <si>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</si>
  <si>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</si>
  <si>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</si>
  <si>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</si>
  <si>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</si>
  <si>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</si>
  <si>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</si>
  <si>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</si>
  <si>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</si>
  <si>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</si>
  <si>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</si>
  <si>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</si>
  <si>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</si>
  <si>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</si>
  <si>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</si>
  <si>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</si>
  <si>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</si>
  <si>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</si>
  <si>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</si>
  <si>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</si>
  <si>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</si>
  <si>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</si>
  <si>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</si>
  <si>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</si>
  <si>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</si>
  <si>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</si>
  <si>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</si>
  <si>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</si>
  <si>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</si>
  <si>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</si>
  <si>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</si>
  <si>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</si>
  <si>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</si>
  <si>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</si>
  <si>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</si>
  <si>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</si>
  <si>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</si>
  <si>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</si>
  <si>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</si>
  <si>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</si>
  <si>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</si>
  <si>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</si>
  <si>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</si>
  <si>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</si>
  <si>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</si>
  <si>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</si>
  <si>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</si>
  <si>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</si>
  <si>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</si>
  <si>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</si>
  <si>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</si>
  <si>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</si>
  <si>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</si>
  <si>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</si>
  <si>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</si>
  <si>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</si>
  <si>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</si>
  <si>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</si>
  <si>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</si>
  <si>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</si>
  <si>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</si>
  <si>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</si>
  <si>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</si>
  <si>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</si>
  <si>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</si>
  <si>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</si>
  <si>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</si>
  <si>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</si>
  <si>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</si>
  <si>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</si>
  <si>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</si>
  <si>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</si>
  <si>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</si>
  <si>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</si>
  <si>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</si>
  <si>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</si>
  <si>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</si>
  <si>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</si>
  <si>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</si>
  <si>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</si>
  <si>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</si>
  <si>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</si>
  <si>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</si>
  <si>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</si>
  <si>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</si>
  <si>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</si>
  <si>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</si>
  <si>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</si>
  <si>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</si>
  <si>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</si>
  <si>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</si>
  <si>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</si>
  <si>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</si>
  <si>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</si>
  <si>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</si>
  <si>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</si>
  <si>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</si>
  <si>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</si>
  <si>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</si>
  <si>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</si>
  <si>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</si>
  <si>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</si>
  <si>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</si>
  <si>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</si>
  <si>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</si>
  <si>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</si>
  <si>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</si>
  <si>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</si>
  <si>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</si>
  <si>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</si>
  <si>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</si>
  <si>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</si>
  <si>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</si>
  <si>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</si>
  <si>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</si>
  <si>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</si>
  <si>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</si>
  <si>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</si>
  <si>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</si>
  <si>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</si>
  <si>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</si>
  <si>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</si>
  <si>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</si>
  <si>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</si>
  <si>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</si>
  <si>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</si>
  <si>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</si>
  <si>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</si>
  <si>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</si>
  <si>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</si>
  <si>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</si>
  <si>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</si>
  <si>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</si>
  <si>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</si>
  <si>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</si>
  <si>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</si>
  <si>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</si>
  <si>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</si>
  <si>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</si>
  <si>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</si>
  <si>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</si>
  <si>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</si>
  <si>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</si>
  <si>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</si>
  <si>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</si>
  <si>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</si>
  <si>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</si>
  <si>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</si>
  <si>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</si>
  <si>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</si>
  <si>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</si>
  <si>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</si>
  <si>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</si>
  <si>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</si>
  <si>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</si>
  <si>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</si>
  <si>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</si>
  <si>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</si>
  <si>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</si>
  <si>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</si>
  <si>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</si>
  <si>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</si>
  <si>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</si>
  <si>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</si>
  <si>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</si>
  <si>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</si>
  <si>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</si>
  <si>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</si>
  <si>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</si>
  <si>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</si>
  <si>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</si>
  <si>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</si>
  <si>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</si>
  <si>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</si>
  <si>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</si>
  <si>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</si>
  <si>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</si>
  <si>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</si>
  <si>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</si>
  <si>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</si>
  <si>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</si>
  <si>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</si>
  <si>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</si>
  <si>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</si>
  <si>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</si>
  <si>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</si>
  <si>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</si>
  <si>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</si>
  <si>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</si>
  <si>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</si>
  <si>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</si>
  <si>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</si>
  <si>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</si>
  <si>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</si>
  <si>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</si>
  <si>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</si>
  <si>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</si>
  <si>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</si>
  <si>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</si>
  <si>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</si>
  <si>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</si>
  <si>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</si>
  <si>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</si>
  <si>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</si>
  <si>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</si>
  <si>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</si>
  <si>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</si>
  <si>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</si>
  <si>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</si>
  <si>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</si>
  <si>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</si>
  <si>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</si>
  <si>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</si>
  <si>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</si>
  <si>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</si>
  <si>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</si>
  <si>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</si>
  <si>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</si>
  <si>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</si>
  <si>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</si>
  <si>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</si>
  <si>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</si>
  <si>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</si>
  <si>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</si>
  <si>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</si>
  <si>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</si>
  <si>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</si>
  <si>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</si>
  <si>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</si>
  <si>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</si>
  <si>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</si>
  <si>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</si>
  <si>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</si>
  <si>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</si>
  <si>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</si>
  <si>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</si>
  <si>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</si>
  <si>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</si>
  <si>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</si>
  <si>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</si>
  <si>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</si>
  <si>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</si>
  <si>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</si>
  <si>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</si>
  <si>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</si>
  <si>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</si>
  <si>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</si>
  <si>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</si>
  <si>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</si>
  <si>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</si>
  <si>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</si>
  <si>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</si>
  <si>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</si>
  <si>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</si>
  <si>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</si>
  <si>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</si>
  <si>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</si>
  <si>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</si>
  <si>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</si>
  <si>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</si>
  <si>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</si>
  <si>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</si>
  <si>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</si>
  <si>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</si>
  <si>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</si>
  <si>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</si>
  <si>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</si>
  <si>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</si>
  <si>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</si>
  <si>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</si>
  <si>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</si>
  <si>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</si>
  <si>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</si>
  <si>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</si>
  <si>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</si>
  <si>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</si>
  <si>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</si>
  <si>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</si>
  <si>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</si>
  <si>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</si>
  <si>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</si>
  <si>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</si>
  <si>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</si>
  <si>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</si>
  <si>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</si>
  <si>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</si>
  <si>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</si>
  <si>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</si>
  <si>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</si>
  <si>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</si>
  <si>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</si>
  <si>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</si>
  <si>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</si>
  <si>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</si>
  <si>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</si>
  <si>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</si>
  <si>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</si>
  <si>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</si>
  <si>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</si>
  <si>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</si>
  <si>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</si>
  <si>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</si>
  <si>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</si>
  <si>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</si>
  <si>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</si>
  <si>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</si>
  <si>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</si>
  <si>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</si>
  <si>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</si>
  <si>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</si>
  <si>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</si>
  <si>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</si>
  <si>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</si>
  <si>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</si>
  <si>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</si>
  <si>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</si>
  <si>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</si>
  <si>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</si>
  <si>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</si>
  <si>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</si>
  <si>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</si>
  <si>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</si>
  <si>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</si>
  <si>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</si>
  <si>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</si>
  <si>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</si>
  <si>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</si>
  <si>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</si>
  <si>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</si>
  <si>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</si>
  <si>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</si>
  <si>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</si>
  <si>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</si>
  <si>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</si>
  <si>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</si>
  <si>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</si>
  <si>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</si>
  <si>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</si>
  <si>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</si>
  <si>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</si>
  <si>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</si>
  <si>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</si>
  <si>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</si>
  <si>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</si>
  <si>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</si>
  <si>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</si>
  <si>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</si>
  <si>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</si>
  <si>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</si>
  <si>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</si>
  <si>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</si>
  <si>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</si>
  <si>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</si>
  <si>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</si>
  <si>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</si>
  <si>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</si>
  <si>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</si>
  <si>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</si>
  <si>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</si>
  <si>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</si>
  <si>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</si>
  <si>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</si>
  <si>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</si>
  <si>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</si>
  <si>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</si>
  <si>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</si>
  <si>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</si>
  <si>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</si>
  <si>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</si>
  <si>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</si>
  <si>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</si>
  <si>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</si>
  <si>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</si>
  <si>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</si>
  <si>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</si>
  <si>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</si>
  <si>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</si>
  <si>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</si>
  <si>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</si>
  <si>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</si>
  <si>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</si>
  <si>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</si>
  <si>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</si>
  <si>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</si>
  <si>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</si>
  <si>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</si>
  <si>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</si>
  <si>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</si>
  <si>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</si>
  <si>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</si>
  <si>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</si>
  <si>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</si>
  <si>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</si>
  <si>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</si>
  <si>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</si>
  <si>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</si>
  <si>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</si>
  <si>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</si>
  <si>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</si>
  <si>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</si>
  <si>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</si>
  <si>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</si>
  <si>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</si>
  <si>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</si>
  <si>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</si>
  <si>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</si>
  <si>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</si>
  <si>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</si>
  <si>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</si>
  <si>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</si>
  <si>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</si>
  <si>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</si>
  <si>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</si>
  <si>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</si>
  <si>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</si>
  <si>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</si>
  <si>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</si>
  <si>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</si>
  <si>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</si>
  <si>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</si>
  <si>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</si>
  <si>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</si>
  <si>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</si>
  <si>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</si>
  <si>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</si>
  <si>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</si>
  <si>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</si>
  <si>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</si>
  <si>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</si>
  <si>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</si>
  <si>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</si>
  <si>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</si>
  <si>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</si>
  <si>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</si>
  <si>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</si>
  <si>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</si>
  <si>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</si>
  <si>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</si>
  <si>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</si>
  <si>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</si>
  <si>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</si>
  <si>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</si>
  <si>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</si>
  <si>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</si>
  <si>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</si>
  <si>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</si>
  <si>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</si>
  <si>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</si>
  <si>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</si>
  <si>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</si>
  <si>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</si>
  <si>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</si>
  <si>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</si>
  <si>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</si>
  <si>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</si>
  <si>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</si>
  <si>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</si>
  <si>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</si>
  <si>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</si>
  <si>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</si>
  <si>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</si>
  <si>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</si>
  <si>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</si>
  <si>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</si>
  <si>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</si>
  <si>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</si>
  <si>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</si>
  <si>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</si>
  <si>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</si>
  <si>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</si>
  <si>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</si>
  <si>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</si>
  <si>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</si>
  <si>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</si>
  <si>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</si>
  <si>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</si>
  <si>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</si>
  <si>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</si>
  <si>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</si>
  <si>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</si>
  <si>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</si>
  <si>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</si>
  <si>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</si>
  <si>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</si>
  <si>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</si>
  <si>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</si>
  <si>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</si>
  <si>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</si>
  <si>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</si>
  <si>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</si>
  <si>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</si>
  <si>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</si>
  <si>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</si>
  <si>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</si>
  <si>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</si>
  <si>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</si>
  <si>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</si>
  <si>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</si>
  <si>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</si>
  <si>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</si>
  <si>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</si>
  <si>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</si>
  <si>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</si>
  <si>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</si>
  <si>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</si>
  <si>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</si>
  <si>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</si>
  <si>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</si>
  <si>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</si>
  <si>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</si>
  <si>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</si>
  <si>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</si>
  <si>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</si>
  <si>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</si>
  <si>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</si>
  <si>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</si>
  <si>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</si>
  <si>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</si>
  <si>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</si>
  <si>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</si>
  <si>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</si>
  <si>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</si>
  <si>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</si>
  <si>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</si>
  <si>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</si>
  <si>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</si>
  <si>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</si>
  <si>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</si>
  <si>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</si>
  <si>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</si>
  <si>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</si>
  <si>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</si>
  <si>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</si>
  <si>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</si>
  <si>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</si>
  <si>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</si>
  <si>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</si>
  <si>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</si>
  <si>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</si>
  <si>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</si>
  <si>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</si>
  <si>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</si>
  <si>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</si>
  <si>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</si>
  <si>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</si>
  <si>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</si>
  <si>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</si>
  <si>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</si>
  <si>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</si>
  <si>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</si>
  <si>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</si>
  <si>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</si>
  <si>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</si>
  <si>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</si>
  <si>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</si>
  <si>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</si>
  <si>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</si>
  <si>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</si>
  <si>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</si>
  <si>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</si>
  <si>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</si>
  <si>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</si>
  <si>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</si>
  <si>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</si>
  <si>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</si>
  <si>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</si>
  <si>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</si>
  <si>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</si>
  <si>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</si>
  <si>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</si>
  <si>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</si>
  <si>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</si>
  <si>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</si>
  <si>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</si>
  <si>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</si>
  <si>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</si>
  <si>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</si>
  <si>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</si>
  <si>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</si>
  <si>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</si>
  <si>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</si>
  <si>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</si>
  <si>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</si>
  <si>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</si>
  <si>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</si>
  <si>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</si>
  <si>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</si>
  <si>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</si>
  <si>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</si>
  <si>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</si>
  <si>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</si>
  <si>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</si>
  <si>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</si>
  <si>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</si>
  <si>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</si>
  <si>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</si>
  <si>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</si>
  <si>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</si>
  <si>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</si>
  <si>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</si>
  <si>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</si>
  <si>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</si>
  <si>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</si>
  <si>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</si>
  <si>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</si>
  <si>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</si>
  <si>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</si>
  <si>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</si>
  <si>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</si>
  <si>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</si>
  <si>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</si>
  <si>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</si>
  <si>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</si>
  <si>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</si>
  <si>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</si>
  <si>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</si>
  <si>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</si>
  <si>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</si>
  <si>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</si>
  <si>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</si>
  <si>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</si>
  <si>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</si>
  <si>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</si>
  <si>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</si>
  <si>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</si>
  <si>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</si>
  <si>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</si>
  <si>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</si>
  <si>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</si>
  <si>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</si>
  <si>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</si>
  <si>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</si>
  <si>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</si>
  <si>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</si>
  <si>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</si>
  <si>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</si>
  <si>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</si>
  <si>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</si>
  <si>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</si>
  <si>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</si>
  <si>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</si>
  <si>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</si>
  <si>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</si>
  <si>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</si>
  <si>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</si>
  <si>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</si>
  <si>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</si>
  <si>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</si>
  <si>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</si>
  <si>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</si>
  <si>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</si>
  <si>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</si>
  <si>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</si>
  <si>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</si>
  <si>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</si>
  <si>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</si>
  <si>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</si>
  <si>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</si>
  <si>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</si>
  <si>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</si>
  <si>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</si>
  <si>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</si>
  <si>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</si>
  <si>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</si>
  <si>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</si>
  <si>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</si>
  <si>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</si>
  <si>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</si>
  <si>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</si>
  <si>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</si>
  <si>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</si>
  <si>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</si>
  <si>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</si>
  <si>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</si>
  <si>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</si>
  <si>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</si>
  <si>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</si>
  <si>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</si>
  <si>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</si>
  <si>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</si>
  <si>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</si>
  <si>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</si>
  <si>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</si>
  <si>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</si>
  <si>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</si>
  <si>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</si>
  <si>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</si>
  <si>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</si>
  <si>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</si>
  <si>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</si>
  <si>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</si>
  <si>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</si>
  <si>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</si>
  <si>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</si>
  <si>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</si>
  <si>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</si>
  <si>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</si>
  <si>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</si>
  <si>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</si>
  <si>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</si>
  <si>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</si>
  <si>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</si>
  <si>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</si>
  <si>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</si>
  <si>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</si>
  <si>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</si>
  <si>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</si>
  <si>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</si>
  <si>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</si>
  <si>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</si>
  <si>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</si>
  <si>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</si>
  <si>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</si>
  <si>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</si>
  <si>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</si>
  <si>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</si>
  <si>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</si>
  <si>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</si>
  <si>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</si>
  <si>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</si>
  <si>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</si>
  <si>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</si>
  <si>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</si>
  <si>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</si>
  <si>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</si>
  <si>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</si>
  <si>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</si>
  <si>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</si>
  <si>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</si>
  <si>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</si>
  <si>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</si>
  <si>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</si>
  <si>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</si>
  <si>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</si>
  <si>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</si>
  <si>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</si>
  <si>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</si>
  <si>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</si>
  <si>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</si>
  <si>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</si>
  <si>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</si>
  <si>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</si>
  <si>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</si>
  <si>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</si>
  <si>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</si>
  <si>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</si>
  <si>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</si>
  <si>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</si>
  <si>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</si>
  <si>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</si>
  <si>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</si>
  <si>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</si>
  <si>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</si>
  <si>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</si>
  <si>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</si>
  <si>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</si>
  <si>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</si>
  <si>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</si>
  <si>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</si>
  <si>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</si>
  <si>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</si>
  <si>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</si>
  <si>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</si>
  <si>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</si>
  <si>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</si>
  <si>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</si>
  <si>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</si>
  <si>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</si>
  <si>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</si>
  <si>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</si>
  <si>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</si>
  <si>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</si>
  <si>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</si>
  <si>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</si>
  <si>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</si>
  <si>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</si>
  <si>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</si>
  <si>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</si>
  <si>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</si>
  <si>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</si>
  <si>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</si>
  <si>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</si>
  <si>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</si>
  <si>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</si>
  <si>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</si>
  <si>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</si>
  <si>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</si>
  <si>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</si>
  <si>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</si>
  <si>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</si>
  <si>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</si>
  <si>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</si>
  <si>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</si>
  <si>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</si>
  <si>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</si>
  <si>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</si>
  <si>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</si>
  <si>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</si>
  <si>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</si>
  <si>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</si>
  <si>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</si>
  <si>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</si>
  <si>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</si>
  <si>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</si>
  <si>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</si>
  <si>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</si>
  <si>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</si>
  <si>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</si>
  <si>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</si>
  <si>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</si>
  <si>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</si>
  <si>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</si>
  <si>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</si>
  <si>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</si>
  <si>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</si>
  <si>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</si>
  <si>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</si>
  <si>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</si>
  <si>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</si>
  <si>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</si>
  <si>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</si>
  <si>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</si>
  <si>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</si>
  <si>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</si>
  <si>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</si>
  <si>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</si>
  <si>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</si>
  <si>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</si>
  <si>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</si>
  <si>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</si>
  <si>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</si>
  <si>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</si>
  <si>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</si>
  <si>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</si>
  <si>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</si>
  <si>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</si>
  <si>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</si>
  <si>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</si>
  <si>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</si>
  <si>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</si>
  <si>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</si>
  <si>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</si>
  <si>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</si>
  <si>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</si>
  <si>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</si>
  <si>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</si>
  <si>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</si>
  <si>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</si>
  <si>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</si>
  <si>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</si>
  <si>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</si>
  <si>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</si>
  <si>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</si>
  <si>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</si>
  <si>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</si>
  <si>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</si>
  <si>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</si>
  <si>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</si>
  <si>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</si>
  <si>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</si>
  <si>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</si>
  <si>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</si>
  <si>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</si>
  <si>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</si>
  <si>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</si>
  <si>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</si>
  <si>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</si>
  <si>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</si>
  <si>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</si>
  <si>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</si>
  <si>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</si>
  <si>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</si>
  <si>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</si>
  <si>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</si>
  <si>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</si>
  <si>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</si>
  <si>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</si>
  <si>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</si>
  <si>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</si>
  <si>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</si>
  <si>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</si>
  <si>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</si>
  <si>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</si>
  <si>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</si>
  <si>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</si>
  <si>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</si>
  <si>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</si>
  <si>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</si>
  <si>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</si>
  <si>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</si>
  <si>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</si>
  <si>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</si>
  <si>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</si>
  <si>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</si>
  <si>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</si>
  <si>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</si>
  <si>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</si>
  <si>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</si>
  <si>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</si>
  <si>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</si>
  <si>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</si>
  <si>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</si>
  <si>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</si>
  <si>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</si>
  <si>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</si>
  <si>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</si>
  <si>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</si>
  <si>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</si>
  <si>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</si>
  <si>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</si>
  <si>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</si>
  <si>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</si>
  <si>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</si>
  <si>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</si>
  <si>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</si>
  <si>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</si>
  <si>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</si>
  <si>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</si>
  <si>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</si>
  <si>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</si>
  <si>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</si>
  <si>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</si>
  <si>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</si>
  <si>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</si>
  <si>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</si>
  <si>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</si>
  <si>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</si>
  <si>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</si>
  <si>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</si>
  <si>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</si>
  <si>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</si>
  <si>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</si>
  <si>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</si>
  <si>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</si>
  <si>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</si>
  <si>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</si>
  <si>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</si>
  <si>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</si>
  <si>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</si>
  <si>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</si>
  <si>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</si>
  <si>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</si>
  <si>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</si>
  <si>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</si>
  <si>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</si>
  <si>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</si>
  <si>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</si>
  <si>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</si>
  <si>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</si>
  <si>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</si>
  <si>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</si>
  <si>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</si>
  <si>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</si>
  <si>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</si>
  <si>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</si>
  <si>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</si>
  <si>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</si>
  <si>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</si>
  <si>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</si>
  <si>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</si>
  <si>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</si>
  <si>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</si>
  <si>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</si>
  <si>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</si>
  <si>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</si>
  <si>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</si>
  <si>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</si>
  <si>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</si>
  <si>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</si>
  <si>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</si>
  <si>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</si>
  <si>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</si>
  <si>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</si>
  <si>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</si>
  <si>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</si>
  <si>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</si>
  <si>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</si>
  <si>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</si>
  <si>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</si>
  <si>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</si>
  <si>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</si>
  <si>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</si>
  <si>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</si>
  <si>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</si>
  <si>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</si>
  <si>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</si>
  <si>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</si>
  <si>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</si>
  <si>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</si>
  <si>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</si>
  <si>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</si>
  <si>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</si>
  <si>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</si>
  <si>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</si>
  <si>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</si>
  <si>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</si>
  <si>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</si>
  <si>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</si>
  <si>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</si>
  <si>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</si>
  <si>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</si>
  <si>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</si>
  <si>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</si>
  <si>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</si>
  <si>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</si>
  <si>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</si>
  <si>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</si>
  <si>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</si>
  <si>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</si>
  <si>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</si>
  <si>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</si>
  <si>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</si>
  <si>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</si>
  <si>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</si>
  <si>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</si>
  <si>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</si>
  <si>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</si>
  <si>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</si>
  <si>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</si>
  <si>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</si>
  <si>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</si>
  <si>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</si>
  <si>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</si>
  <si>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</si>
  <si>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</si>
  <si>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</si>
  <si>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</si>
  <si>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</si>
  <si>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</si>
  <si>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</si>
  <si>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</si>
  <si>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</si>
  <si>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</si>
  <si>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</si>
  <si>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</si>
  <si>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</si>
  <si>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</si>
  <si>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</si>
  <si>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</si>
  <si>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</si>
  <si>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</si>
  <si>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</si>
  <si>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</si>
  <si>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</si>
  <si>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</si>
  <si>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</si>
  <si>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</si>
  <si>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</si>
  <si>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</si>
  <si>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</si>
  <si>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</si>
  <si>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</si>
  <si>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</si>
  <si>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</si>
  <si>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</si>
  <si>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</si>
  <si>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</si>
  <si>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</si>
  <si>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</si>
  <si>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</si>
  <si>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</si>
  <si>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</si>
  <si>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</si>
  <si>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</si>
  <si>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</si>
  <si>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</si>
  <si>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</si>
  <si>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</si>
  <si>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</si>
  <si>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</si>
  <si>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</si>
  <si>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</si>
  <si>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</si>
  <si>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</si>
  <si>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</si>
  <si>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</si>
  <si>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</si>
  <si>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</si>
  <si>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</si>
  <si>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</si>
  <si>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</si>
  <si>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</si>
  <si>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</si>
  <si>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</si>
  <si>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</si>
  <si>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</si>
  <si>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</si>
  <si>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</si>
  <si>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</si>
  <si>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</si>
  <si>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</si>
  <si>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</si>
  <si>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</si>
  <si>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</si>
  <si>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</si>
  <si>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</si>
  <si>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</si>
  <si>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</si>
  <si>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</si>
  <si>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</si>
  <si>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</si>
  <si>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</si>
  <si>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</si>
  <si>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</si>
  <si>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</si>
  <si>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</si>
  <si>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</si>
  <si>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</si>
  <si>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</si>
  <si>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</si>
  <si>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</si>
  <si>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</si>
  <si>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</si>
  <si>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</si>
  <si>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</si>
  <si>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</si>
  <si>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</si>
  <si>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</si>
  <si>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</si>
  <si>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</si>
  <si>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</si>
  <si>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</si>
  <si>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</si>
  <si>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</si>
  <si>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</si>
  <si>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</si>
  <si>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</si>
  <si>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</si>
  <si>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</si>
  <si>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</si>
  <si>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</si>
  <si>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</si>
  <si>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</si>
  <si>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</si>
  <si>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</si>
  <si>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</si>
  <si>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</si>
  <si>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</si>
  <si>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</si>
  <si>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</si>
  <si>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</si>
  <si>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</si>
  <si>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</si>
  <si>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</si>
  <si>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</si>
  <si>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</si>
  <si>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</si>
  <si>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</si>
  <si>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</si>
  <si>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</si>
  <si>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</si>
  <si>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</si>
  <si>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</si>
  <si>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</si>
  <si>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</si>
  <si>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</si>
  <si>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</si>
  <si>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</si>
  <si>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</si>
  <si>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</si>
  <si>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</si>
  <si>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</si>
  <si>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</si>
  <si>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</si>
  <si>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</si>
  <si>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</si>
  <si>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</si>
  <si>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</si>
  <si>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</si>
  <si>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</si>
  <si>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</si>
  <si>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</si>
  <si>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</si>
  <si>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</si>
  <si>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</si>
  <si>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</si>
  <si>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</si>
  <si>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</si>
  <si>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</si>
  <si>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</si>
  <si>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</si>
  <si>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</si>
  <si>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</si>
  <si>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</si>
  <si>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</si>
  <si>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</si>
  <si>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</si>
  <si>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</si>
  <si>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</si>
  <si>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</si>
  <si>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</si>
  <si>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</si>
  <si>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</si>
  <si>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</si>
  <si>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</si>
  <si>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</si>
  <si>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</si>
  <si>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</si>
  <si>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</si>
  <si>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</si>
  <si>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</si>
  <si>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</si>
  <si>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</si>
  <si>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</si>
  <si>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</si>
  <si>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</si>
  <si>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</si>
  <si>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</si>
  <si>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</si>
  <si>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</si>
  <si>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</si>
  <si>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</si>
  <si>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</si>
  <si>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</si>
  <si>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</si>
  <si>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</si>
  <si>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</si>
  <si>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</si>
  <si>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</si>
  <si>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</si>
  <si>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</si>
  <si>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</si>
  <si>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</si>
  <si>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</si>
  <si>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</si>
  <si>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</si>
  <si>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</si>
  <si>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</si>
  <si>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</si>
  <si>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</si>
  <si>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</si>
  <si>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</si>
  <si>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</si>
  <si>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</si>
  <si>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</si>
  <si>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</si>
  <si>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</si>
  <si>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</si>
  <si>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</si>
  <si>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</si>
  <si>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</si>
  <si>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</si>
  <si>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</si>
  <si>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</si>
  <si>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</si>
  <si>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</si>
  <si>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</si>
  <si>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</si>
  <si>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</si>
  <si>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</si>
  <si>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</si>
  <si>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</si>
  <si>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</si>
  <si>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</si>
  <si>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</si>
  <si>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</si>
  <si>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</si>
  <si>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</si>
  <si>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</si>
  <si>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</si>
  <si>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</si>
  <si>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</si>
  <si>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</si>
  <si>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</si>
  <si>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</si>
  <si>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</si>
  <si>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</si>
  <si>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</si>
  <si>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</si>
  <si>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</si>
  <si>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</si>
  <si>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</si>
  <si>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</si>
  <si>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</si>
  <si>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</si>
  <si>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</si>
  <si>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</si>
  <si>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</si>
  <si>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</si>
  <si>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</si>
  <si>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</si>
  <si>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</si>
  <si>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</si>
  <si>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</si>
  <si>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</si>
  <si>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</si>
  <si>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</si>
  <si>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</si>
  <si>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</si>
  <si>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</si>
  <si>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</si>
  <si>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</si>
  <si>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</si>
  <si>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</si>
  <si>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</si>
  <si>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</si>
  <si>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</si>
  <si>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</si>
  <si>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</si>
  <si>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</si>
  <si>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</si>
  <si>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</si>
  <si>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</si>
  <si>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</si>
  <si>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</si>
  <si>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</si>
  <si>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</si>
  <si>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</si>
  <si>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</si>
  <si>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</si>
  <si>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</si>
  <si>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</si>
  <si>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</si>
  <si>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</si>
  <si>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</si>
  <si>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</si>
  <si>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</si>
  <si>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</si>
  <si>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</si>
  <si>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</si>
  <si>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</si>
  <si>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</si>
  <si>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</si>
  <si>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</si>
  <si>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</si>
  <si>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</si>
  <si>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</si>
  <si>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</si>
  <si>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</si>
  <si>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</si>
  <si>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</si>
  <si>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</si>
  <si>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</si>
  <si>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</si>
  <si>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</si>
  <si>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</si>
  <si>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</si>
  <si>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</si>
  <si>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</si>
  <si>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</si>
  <si>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</si>
  <si>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</si>
  <si>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</si>
  <si>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</si>
  <si>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</si>
  <si>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</si>
  <si>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</si>
  <si>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</si>
  <si>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</si>
  <si>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</si>
  <si>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</si>
  <si>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</si>
  <si>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</si>
  <si>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</si>
  <si>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</si>
  <si>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</si>
  <si>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</si>
  <si>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</si>
  <si>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</si>
  <si>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</si>
  <si>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</si>
  <si>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</si>
  <si>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</si>
  <si>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</si>
  <si>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</si>
  <si>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</si>
  <si>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</si>
  <si>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</si>
  <si>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</si>
  <si>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</si>
  <si>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</si>
  <si>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</si>
  <si>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</si>
  <si>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</si>
  <si>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</si>
  <si>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</si>
  <si>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</si>
  <si>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</si>
  <si>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</si>
  <si>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</si>
  <si>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</si>
  <si>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</si>
  <si>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</si>
  <si>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</si>
  <si>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</si>
  <si>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</si>
  <si>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</si>
  <si>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</si>
  <si>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</si>
  <si>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</si>
  <si>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</si>
  <si>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</si>
  <si>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</si>
  <si>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</si>
  <si>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</si>
  <si>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</si>
  <si>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</si>
  <si>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</si>
  <si>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</si>
  <si>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</si>
  <si>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</si>
  <si>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</si>
  <si>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</si>
  <si>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</si>
  <si>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</si>
  <si>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</si>
  <si>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</si>
  <si>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</si>
  <si>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</si>
  <si>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</si>
  <si>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</si>
  <si>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</si>
  <si>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</si>
  <si>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</si>
  <si>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</si>
  <si>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</si>
  <si>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</si>
  <si>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</si>
  <si>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</si>
  <si>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</si>
  <si>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</si>
  <si>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</si>
  <si>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</si>
  <si>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</si>
  <si>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</si>
  <si>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</si>
  <si>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</si>
  <si>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</si>
  <si>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</si>
  <si>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</si>
  <si>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</si>
  <si>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</si>
  <si>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</si>
  <si>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</si>
  <si>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</si>
  <si>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</si>
  <si>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</si>
  <si>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</si>
  <si>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</si>
  <si>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</si>
  <si>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</si>
  <si>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</si>
  <si>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</si>
  <si>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</si>
  <si>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</si>
  <si>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</si>
  <si>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</si>
  <si>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</si>
  <si>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</si>
  <si>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</si>
  <si>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</si>
  <si>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</si>
  <si>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</si>
  <si>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</si>
  <si>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</si>
  <si>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</si>
  <si>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</si>
  <si>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</si>
  <si>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</si>
  <si>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</si>
  <si>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</si>
  <si>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</si>
  <si>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</si>
  <si>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</si>
  <si>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</si>
  <si>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</si>
  <si>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</si>
  <si>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</si>
  <si>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</si>
  <si>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</si>
  <si>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</si>
  <si>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</si>
  <si>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</si>
  <si>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</si>
  <si>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</si>
  <si>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</si>
  <si>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</si>
  <si>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</si>
  <si>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</si>
  <si>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</si>
  <si>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</si>
  <si>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</si>
  <si>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</si>
  <si>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</si>
  <si>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</si>
  <si>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</si>
  <si>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</si>
  <si>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</si>
  <si>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</si>
  <si>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</si>
  <si>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</si>
  <si>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</si>
  <si>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</si>
  <si>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</si>
  <si>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</si>
  <si>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</si>
  <si>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</si>
  <si>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</si>
  <si>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</si>
  <si>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</si>
  <si>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</si>
  <si>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</si>
  <si>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</si>
  <si>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</si>
  <si>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</si>
  <si>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</si>
  <si>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</si>
  <si>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</si>
  <si>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</si>
  <si>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</si>
  <si>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</si>
  <si>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</si>
  <si>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</si>
  <si>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</si>
  <si>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</si>
  <si>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</si>
  <si>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</si>
  <si>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</si>
  <si>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</si>
  <si>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</si>
  <si>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</si>
  <si>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</si>
  <si>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</si>
  <si>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</si>
  <si>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</si>
  <si>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</si>
  <si>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</si>
  <si>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</si>
  <si>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</si>
  <si>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</si>
  <si>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</si>
  <si>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</si>
  <si>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</si>
  <si>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</si>
  <si>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</si>
  <si>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</si>
  <si>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</si>
  <si>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</si>
  <si>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</si>
  <si>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</si>
  <si>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</si>
  <si>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</si>
  <si>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</si>
  <si>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</si>
  <si>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</si>
  <si>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</si>
  <si>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</si>
  <si>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</si>
  <si>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</si>
  <si>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</si>
  <si>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</si>
  <si>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</si>
  <si>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</si>
  <si>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</si>
  <si>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</si>
  <si>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</si>
  <si>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</si>
  <si>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</si>
  <si>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</si>
  <si>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</si>
  <si>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</si>
  <si>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</si>
  <si>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</si>
  <si>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</si>
  <si>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</si>
  <si>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</si>
  <si>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</si>
  <si>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</si>
  <si>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</si>
  <si>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</si>
  <si>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</si>
  <si>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</si>
  <si>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</si>
  <si>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</si>
  <si>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</si>
  <si>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</si>
  <si>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</si>
  <si>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</si>
  <si>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</si>
  <si>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</si>
  <si>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</si>
  <si>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</si>
  <si>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</si>
  <si>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</si>
  <si>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</si>
  <si>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</si>
  <si>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</si>
  <si>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</si>
  <si>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</si>
  <si>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</si>
  <si>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</si>
  <si>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</si>
  <si>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</si>
  <si>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</si>
  <si>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</si>
  <si>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</si>
  <si>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</si>
  <si>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</si>
  <si>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</si>
  <si>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</si>
  <si>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</si>
  <si>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</si>
  <si>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</si>
  <si>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</si>
  <si>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</si>
  <si>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</si>
  <si>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</si>
  <si>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</si>
  <si>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</si>
  <si>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</si>
  <si>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</si>
  <si>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</si>
  <si>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</si>
  <si>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</si>
  <si>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</si>
  <si>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</si>
  <si>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</si>
  <si>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</si>
  <si>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</si>
  <si>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</si>
  <si>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</si>
  <si>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</si>
  <si>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</si>
  <si>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</si>
  <si>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</si>
  <si>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</si>
  <si>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</si>
  <si>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</si>
  <si>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</si>
  <si>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</si>
  <si>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</si>
  <si>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</si>
  <si>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</si>
  <si>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</si>
  <si>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</si>
  <si>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</si>
  <si>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</si>
  <si>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</si>
  <si>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</si>
  <si>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</si>
  <si>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</si>
  <si>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</si>
  <si>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</si>
  <si>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</si>
  <si>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</si>
  <si>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</si>
  <si>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</si>
  <si>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</si>
  <si>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</si>
  <si>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</si>
  <si>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</si>
  <si>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</si>
  <si>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</si>
  <si>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</si>
  <si>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</si>
  <si>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</si>
  <si>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</si>
  <si>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</si>
  <si>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</si>
  <si>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</si>
  <si>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</si>
  <si>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</si>
  <si>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</si>
  <si>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</si>
  <si>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</si>
  <si>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</si>
  <si>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</si>
  <si>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</si>
  <si>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</si>
  <si>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</si>
  <si>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</si>
  <si>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</si>
  <si>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</si>
  <si>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</si>
  <si>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</si>
  <si>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</si>
  <si>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</si>
  <si>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</si>
  <si>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</si>
  <si>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</si>
  <si>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</si>
  <si>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</si>
  <si>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</si>
  <si>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</si>
  <si>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</si>
  <si>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</si>
  <si>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</si>
  <si>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</si>
  <si>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</si>
  <si>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</si>
  <si>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</si>
  <si>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</si>
  <si>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</si>
  <si>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</si>
  <si>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</si>
  <si>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</si>
  <si>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</si>
  <si>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</si>
  <si>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</si>
  <si>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</si>
  <si>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</si>
  <si>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</si>
  <si>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</si>
  <si>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</si>
  <si>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</si>
  <si>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</si>
  <si>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</si>
  <si>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</si>
  <si>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</si>
  <si>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</si>
  <si>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</si>
  <si>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</si>
  <si>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</si>
  <si>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</si>
  <si>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</si>
  <si>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</si>
  <si>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</si>
  <si>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</si>
  <si>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</si>
  <si>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</si>
  <si>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</si>
  <si>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</si>
  <si>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</si>
  <si>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</si>
  <si>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</si>
  <si>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</si>
  <si>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</si>
  <si>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</si>
  <si>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</si>
  <si>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</si>
  <si>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</si>
  <si>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</si>
  <si>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</si>
  <si>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</si>
  <si>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</si>
  <si>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</si>
  <si>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</si>
  <si>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</si>
  <si>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</si>
  <si>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</si>
  <si>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</si>
  <si>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</si>
  <si>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</si>
  <si>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</si>
  <si>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</si>
  <si>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</si>
  <si>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</si>
  <si>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</si>
  <si>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</si>
  <si>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</si>
  <si>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</si>
  <si>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</si>
  <si>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</si>
  <si>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</si>
  <si>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</si>
  <si>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</si>
  <si>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</si>
  <si>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</si>
  <si>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</si>
  <si>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</si>
  <si>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</si>
  <si>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</si>
  <si>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</si>
  <si>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</si>
  <si>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</si>
  <si>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</si>
  <si>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</si>
  <si>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</si>
  <si>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</si>
  <si>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</si>
  <si>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</si>
  <si>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</si>
  <si>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</si>
  <si>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</si>
  <si>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</si>
  <si>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</si>
  <si>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</si>
  <si>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</si>
  <si>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</si>
  <si>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</si>
  <si>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</si>
  <si>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</si>
  <si>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</si>
  <si>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</si>
  <si>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</si>
  <si>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</si>
  <si>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</si>
  <si>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</si>
  <si>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</si>
  <si>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</si>
  <si>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</si>
  <si>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</si>
  <si>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</si>
  <si>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</si>
  <si>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</si>
  <si>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</si>
  <si>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</si>
  <si>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</si>
  <si>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</si>
  <si>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</si>
  <si>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</si>
  <si>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</si>
  <si>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</si>
  <si>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</si>
  <si>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</si>
  <si>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</si>
  <si>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</si>
  <si>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</si>
  <si>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</si>
  <si>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</si>
  <si>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</si>
  <si>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</si>
  <si>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</si>
  <si>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</si>
  <si>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</si>
  <si>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</si>
  <si>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</si>
  <si>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</si>
  <si>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</si>
  <si>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</si>
  <si>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</si>
  <si>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</si>
  <si>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</si>
  <si>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</si>
  <si>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</si>
  <si>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</si>
  <si>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</si>
  <si>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</si>
  <si>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</si>
  <si>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</si>
  <si>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</si>
  <si>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</si>
  <si>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</si>
  <si>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</si>
  <si>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</si>
  <si>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</si>
  <si>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</si>
  <si>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</si>
  <si>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</si>
  <si>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</si>
  <si>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</si>
  <si>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</si>
  <si>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</si>
  <si>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</si>
  <si>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</si>
  <si>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</si>
  <si>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</si>
  <si>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</si>
  <si>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</si>
  <si>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</si>
  <si>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</si>
  <si>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</si>
  <si>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</si>
  <si>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</si>
  <si>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</si>
  <si>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</si>
  <si>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</si>
  <si>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</si>
  <si>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</si>
  <si>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</si>
  <si>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</si>
  <si>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</si>
  <si>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</si>
  <si>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</si>
  <si>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</si>
  <si>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</si>
  <si>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</si>
  <si>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</si>
  <si>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</si>
  <si>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</si>
  <si>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</si>
  <si>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</si>
  <si>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</si>
  <si>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</si>
  <si>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</si>
  <si>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</si>
  <si>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</si>
  <si>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</si>
  <si>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</si>
  <si>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</si>
  <si>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</si>
  <si>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</si>
  <si>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</si>
  <si>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</si>
  <si>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</si>
  <si>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</si>
  <si>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</si>
  <si>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</si>
  <si>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</si>
  <si>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</si>
  <si>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</si>
  <si>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</si>
  <si>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</si>
  <si>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</si>
  <si>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</si>
  <si>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</si>
  <si>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</si>
  <si>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</si>
  <si>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</si>
  <si>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</si>
  <si>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</si>
  <si>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</si>
  <si>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</si>
  <si>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</si>
  <si>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</si>
  <si>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</si>
  <si>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</si>
  <si>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</si>
  <si>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</si>
  <si>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</si>
  <si>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</si>
  <si>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</si>
  <si>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</si>
  <si>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</si>
  <si>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</si>
  <si>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</si>
  <si>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</si>
  <si>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</si>
  <si>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</si>
  <si>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</si>
  <si>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</si>
  <si>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</si>
  <si>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</si>
  <si>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</si>
  <si>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</si>
  <si>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</si>
  <si>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</si>
  <si>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</si>
  <si>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</si>
  <si>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</si>
  <si>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</si>
  <si>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</si>
  <si>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</si>
  <si>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</si>
  <si>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</si>
  <si>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</si>
  <si>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</si>
  <si>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</si>
  <si>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</si>
  <si>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</si>
  <si>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</si>
  <si>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</si>
  <si>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</si>
  <si>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</si>
  <si>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</si>
  <si>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</si>
  <si>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</si>
  <si>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</si>
  <si>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</si>
  <si>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</si>
  <si>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</si>
  <si>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</si>
  <si>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</si>
  <si>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</si>
  <si>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</si>
  <si>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</si>
  <si>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</si>
  <si>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</si>
  <si>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</si>
  <si>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</si>
  <si>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</si>
  <si>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</si>
  <si>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</si>
  <si>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</si>
  <si>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</si>
  <si>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</si>
  <si>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</si>
  <si>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</si>
  <si>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</si>
  <si>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</si>
  <si>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</si>
  <si>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</si>
  <si>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</si>
  <si>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</si>
  <si>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</si>
  <si>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</si>
  <si>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</si>
  <si>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</si>
  <si>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</si>
  <si>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</si>
  <si>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</si>
  <si>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</si>
  <si>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</si>
  <si>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</si>
  <si>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</si>
  <si>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</si>
  <si>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</si>
  <si>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</si>
  <si>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</si>
  <si>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</si>
  <si>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</si>
  <si>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</si>
  <si>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</si>
  <si>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</si>
  <si>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</si>
  <si>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</si>
  <si>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</si>
  <si>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</si>
  <si>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</si>
  <si>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</si>
  <si>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</si>
  <si>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</si>
  <si>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</si>
  <si>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</si>
  <si>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</si>
  <si>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</si>
  <si>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</si>
  <si>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</si>
  <si>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</si>
  <si>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</si>
  <si>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</si>
  <si>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</si>
  <si>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</si>
  <si>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</si>
  <si>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</si>
  <si>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</si>
  <si>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</si>
  <si>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</si>
  <si>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</si>
  <si>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</si>
  <si>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</si>
  <si>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</si>
  <si>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</si>
  <si>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</si>
  <si>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</si>
  <si>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</si>
  <si>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</si>
  <si>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</si>
  <si>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</si>
  <si>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</si>
  <si>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</si>
  <si>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</si>
  <si>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</si>
  <si>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</si>
  <si>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</si>
  <si>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</si>
  <si>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</si>
  <si>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</si>
  <si>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</si>
  <si>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</si>
  <si>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</si>
  <si>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</si>
  <si>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</si>
  <si>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</si>
  <si>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</si>
  <si>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</si>
  <si>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</si>
  <si>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</si>
  <si>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</si>
  <si>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</si>
  <si>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</si>
  <si>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</si>
  <si>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</si>
  <si>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</si>
  <si>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</si>
  <si>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</si>
  <si>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</si>
  <si>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</si>
  <si>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</si>
  <si>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</si>
  <si>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</si>
  <si>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</si>
  <si>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</si>
  <si>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</si>
  <si>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</si>
  <si>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</si>
  <si>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</si>
  <si>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</si>
  <si>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</si>
  <si>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</si>
  <si>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</si>
  <si>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</si>
  <si>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</si>
  <si>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</si>
  <si>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</si>
  <si>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</si>
  <si>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</si>
  <si>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</si>
  <si>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</si>
  <si>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</si>
  <si>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</si>
  <si>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</si>
  <si>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</si>
  <si>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</si>
  <si>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</si>
  <si>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</si>
  <si>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</si>
  <si>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</si>
  <si>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</si>
  <si>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</si>
  <si>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</si>
  <si>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</si>
  <si>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</si>
  <si>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</si>
  <si>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</si>
  <si>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</si>
  <si>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</si>
  <si>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</si>
  <si>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</si>
  <si>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</si>
  <si>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</si>
  <si>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</si>
  <si>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</si>
  <si>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</si>
  <si>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</si>
  <si>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</si>
  <si>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</si>
  <si>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</si>
  <si>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</si>
  <si>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</si>
  <si>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</si>
  <si>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</si>
  <si>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</si>
  <si>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</si>
  <si>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</si>
  <si>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</si>
  <si>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</si>
  <si>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</si>
  <si>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</si>
  <si>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</si>
  <si>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</si>
  <si>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</si>
  <si>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</si>
  <si>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</si>
  <si>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</si>
  <si>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</si>
  <si>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</si>
  <si>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</si>
  <si>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</si>
  <si>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</si>
  <si>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</si>
  <si>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</si>
  <si>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</si>
  <si>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</si>
  <si>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</si>
  <si>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</si>
  <si>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</si>
  <si>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</si>
  <si>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</si>
  <si>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</si>
  <si>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</si>
  <si>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</si>
  <si>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</si>
  <si>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</si>
  <si>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</si>
  <si>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</si>
  <si>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</si>
  <si>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</si>
  <si>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</si>
  <si>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</si>
  <si>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</si>
  <si>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</si>
  <si>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</si>
  <si>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</si>
  <si>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</si>
  <si>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</si>
  <si>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</si>
  <si>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</si>
  <si>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</si>
  <si>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</si>
  <si>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</si>
  <si>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</si>
  <si>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</si>
  <si>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</si>
  <si>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</si>
  <si>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</si>
  <si>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</si>
  <si>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</si>
  <si>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</si>
  <si>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</si>
  <si>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</si>
  <si>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</si>
  <si>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</si>
  <si>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</si>
  <si>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</si>
  <si>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</si>
  <si>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</si>
  <si>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</si>
  <si>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</si>
  <si>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</si>
  <si>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</si>
  <si>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</si>
  <si>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</si>
  <si>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</si>
  <si>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</si>
  <si>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</si>
  <si>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</si>
  <si>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</si>
  <si>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</si>
  <si>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</si>
  <si>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</si>
  <si>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</si>
  <si>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</si>
  <si>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</si>
  <si>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</si>
  <si>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</si>
  <si>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</si>
  <si>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</si>
  <si>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</si>
  <si>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</si>
  <si>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</si>
  <si>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</si>
  <si>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</si>
  <si>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</si>
  <si>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</si>
  <si>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</si>
  <si>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</si>
  <si>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</si>
  <si>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</si>
  <si>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</si>
  <si>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</si>
  <si>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</si>
  <si>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</si>
  <si>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</si>
  <si>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</si>
  <si>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</si>
  <si>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</si>
  <si>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</si>
  <si>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</si>
  <si>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</si>
  <si>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</si>
  <si>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</si>
  <si>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</si>
  <si>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</si>
  <si>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</si>
  <si>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</si>
  <si>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</si>
  <si>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</si>
  <si>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</si>
  <si>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</si>
  <si>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</si>
  <si>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</si>
  <si>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</si>
  <si>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</si>
  <si>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</si>
  <si>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</si>
  <si>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</si>
  <si>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</si>
  <si>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</si>
  <si>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</si>
  <si>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</si>
  <si>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</si>
  <si>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</si>
  <si>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</si>
  <si>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</si>
  <si>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</si>
  <si>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</si>
  <si>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</si>
  <si>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</si>
  <si>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</si>
  <si>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</si>
  <si>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</si>
  <si>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</si>
  <si>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</si>
  <si>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</si>
  <si>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</si>
  <si>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</si>
  <si>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</si>
  <si>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</si>
  <si>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</si>
  <si>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</si>
  <si>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</si>
  <si>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</si>
  <si>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</si>
  <si>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</si>
  <si>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</si>
  <si>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</si>
  <si>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</si>
  <si>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</si>
  <si>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</si>
  <si>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</si>
  <si>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</si>
  <si>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</si>
  <si>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</si>
  <si>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</si>
  <si>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</si>
  <si>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</si>
  <si>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</si>
  <si>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</si>
  <si>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</si>
  <si>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</si>
  <si>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</si>
  <si>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</si>
  <si>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</si>
  <si>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</si>
  <si>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</si>
  <si>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</si>
  <si>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</si>
  <si>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</si>
  <si>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</si>
  <si>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</si>
  <si>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</si>
  <si>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</si>
  <si>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</si>
  <si>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</si>
  <si>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</si>
  <si>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</si>
  <si>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</si>
  <si>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</si>
  <si>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</si>
  <si>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</si>
  <si>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</si>
  <si>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</si>
  <si>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</si>
  <si>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</si>
  <si>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</si>
  <si>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</si>
  <si>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</si>
  <si>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</si>
  <si>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</si>
  <si>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</si>
  <si>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</si>
  <si>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</si>
  <si>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</si>
  <si>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</si>
  <si>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</si>
  <si>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</si>
  <si>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</si>
  <si>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</si>
  <si>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</si>
  <si>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</si>
  <si>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</si>
  <si>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</si>
  <si>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</si>
  <si>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</si>
  <si>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</si>
  <si>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</si>
  <si>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</si>
  <si>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</si>
  <si>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</si>
  <si>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</si>
  <si>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</si>
  <si>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</si>
  <si>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</si>
  <si>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</si>
  <si>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</si>
  <si>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</si>
  <si>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</si>
  <si>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</si>
  <si>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</si>
  <si>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</si>
  <si>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</si>
  <si>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</si>
  <si>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</si>
  <si>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</si>
  <si>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</si>
  <si>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</si>
  <si>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</si>
  <si>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</si>
  <si>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</si>
  <si>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</si>
  <si>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</si>
  <si>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</si>
  <si>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</si>
  <si>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</si>
  <si>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</si>
  <si>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</si>
  <si>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</si>
  <si>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</si>
  <si>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</si>
  <si>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</si>
  <si>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</si>
  <si>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</si>
  <si>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</si>
  <si>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</si>
  <si>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</si>
  <si>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</si>
  <si>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</si>
  <si>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</si>
  <si>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</si>
  <si>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</si>
  <si>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</si>
  <si>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</si>
  <si>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</si>
  <si>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</si>
  <si>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</si>
  <si>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</si>
  <si>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</si>
  <si>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</si>
  <si>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</si>
  <si>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</si>
  <si>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</si>
  <si>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</si>
  <si>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</si>
  <si>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</si>
  <si>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</si>
  <si>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</si>
  <si>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</si>
  <si>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</si>
  <si>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</si>
  <si>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</si>
  <si>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</si>
  <si>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</si>
  <si>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</si>
  <si>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</si>
  <si>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</si>
  <si>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</si>
  <si>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</si>
  <si>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</si>
  <si>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</si>
  <si>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</si>
  <si>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</si>
  <si>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</si>
  <si>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</si>
  <si>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</si>
  <si>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</si>
  <si>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</si>
  <si>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</si>
  <si>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</si>
  <si>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</si>
  <si>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</si>
  <si>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</si>
  <si>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</si>
  <si>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</si>
  <si>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</si>
  <si>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</si>
  <si>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</si>
  <si>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</si>
  <si>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</si>
  <si>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</si>
  <si>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</si>
  <si>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</si>
  <si>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</si>
  <si>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</si>
  <si>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</si>
  <si>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</si>
  <si>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</si>
  <si>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</si>
  <si>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</si>
  <si>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</si>
  <si>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</si>
  <si>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</si>
  <si>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</si>
  <si>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</si>
  <si>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</si>
  <si>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</si>
  <si>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</si>
  <si>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</si>
  <si>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</si>
  <si>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</si>
  <si>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</si>
  <si>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</si>
  <si>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</si>
  <si>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</si>
  <si>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</si>
  <si>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</si>
  <si>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</si>
  <si>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</si>
  <si>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</si>
  <si>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</si>
  <si>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</si>
  <si>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</si>
  <si>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</si>
  <si>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</si>
  <si>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</si>
  <si>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</si>
  <si>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</si>
  <si>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</si>
  <si>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</si>
  <si>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</si>
  <si>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</si>
  <si>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</si>
  <si>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</si>
  <si>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</si>
  <si>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</si>
  <si>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</si>
  <si>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</si>
  <si>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</si>
  <si>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</si>
  <si>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</si>
  <si>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</si>
  <si>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</si>
  <si>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</si>
  <si>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</si>
  <si>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</si>
  <si>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</si>
  <si>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</si>
  <si>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</si>
  <si>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</si>
  <si>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</si>
  <si>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</si>
  <si>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</si>
  <si>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</si>
  <si>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</si>
  <si>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</si>
  <si>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</si>
  <si>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</si>
  <si>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</si>
  <si>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</si>
  <si>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</si>
  <si>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</si>
  <si>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</si>
  <si>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</si>
  <si>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</si>
  <si>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</si>
  <si>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</si>
  <si>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</si>
  <si>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</si>
  <si>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</si>
  <si>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</si>
  <si>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</si>
  <si>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</si>
  <si>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</si>
  <si>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</si>
  <si>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</si>
  <si>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</si>
  <si>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</si>
  <si>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</si>
  <si>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</si>
  <si>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</si>
  <si>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</si>
  <si>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</si>
  <si>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</si>
  <si>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</si>
  <si>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</si>
  <si>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</si>
  <si>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</si>
  <si>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</si>
  <si>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</si>
  <si>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</si>
  <si>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</si>
  <si>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</si>
  <si>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</si>
  <si>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</si>
  <si>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</si>
  <si>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</si>
  <si>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</si>
  <si>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</si>
  <si>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</si>
  <si>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</si>
  <si>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</si>
  <si>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</si>
  <si>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</si>
  <si>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</si>
  <si>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</si>
  <si>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</si>
  <si>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</si>
  <si>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</si>
  <si>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</si>
  <si>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</si>
  <si>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</si>
  <si>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</si>
  <si>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</si>
  <si>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</si>
  <si>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</si>
  <si>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</si>
  <si>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</si>
  <si>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</si>
  <si>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</si>
  <si>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</si>
  <si>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</si>
  <si>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</si>
  <si>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</si>
  <si>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</si>
  <si>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</si>
  <si>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</si>
  <si>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</si>
  <si>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</si>
  <si>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</si>
  <si>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</si>
  <si>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</si>
  <si>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</si>
  <si>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</si>
  <si>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</si>
  <si>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</si>
  <si>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</si>
  <si>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</si>
  <si>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</si>
  <si>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</si>
  <si>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</si>
  <si>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</si>
  <si>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</si>
  <si>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</si>
  <si>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</si>
  <si>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</si>
  <si>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</si>
  <si>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</si>
  <si>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</si>
  <si>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</si>
  <si>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</si>
  <si>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</si>
  <si>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</si>
  <si>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</si>
  <si>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</si>
  <si>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</si>
  <si>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</si>
  <si>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</si>
  <si>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</si>
  <si>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</si>
  <si>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</si>
  <si>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</si>
  <si>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</si>
  <si>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</si>
  <si>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</si>
  <si>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</si>
  <si>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</si>
  <si>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</si>
  <si>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</si>
  <si>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</si>
  <si>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</si>
  <si>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</si>
  <si>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</si>
  <si>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</si>
  <si>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</si>
  <si>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</si>
  <si>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</si>
  <si>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</si>
  <si>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</si>
  <si>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</si>
  <si>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</si>
  <si>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</si>
  <si>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</si>
  <si>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</si>
  <si>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</si>
  <si>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</si>
  <si>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</si>
  <si>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</si>
  <si>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</si>
  <si>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</si>
  <si>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</si>
  <si>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</si>
  <si>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</si>
  <si>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</si>
  <si>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</si>
  <si>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</si>
  <si>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</si>
  <si>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</si>
  <si>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</si>
  <si>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</si>
  <si>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</si>
  <si>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</si>
  <si>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</si>
  <si>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</si>
  <si>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</si>
  <si>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</si>
  <si>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</si>
  <si>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</si>
  <si>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</si>
  <si>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</si>
  <si>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</si>
  <si>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</si>
  <si>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</si>
  <si>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</si>
  <si>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</si>
  <si>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</si>
  <si>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</si>
  <si>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</si>
  <si>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</si>
  <si>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</si>
  <si>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</si>
  <si>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</si>
  <si>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</si>
  <si>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</si>
  <si>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</si>
  <si>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</si>
  <si>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</si>
  <si>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</si>
  <si>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</si>
  <si>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</si>
  <si>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</si>
  <si>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</si>
  <si>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</si>
  <si>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</si>
  <si>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</si>
  <si>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</si>
  <si>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</si>
  <si>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</si>
  <si>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</si>
  <si>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</si>
  <si>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</si>
  <si>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</si>
  <si>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</si>
  <si>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</si>
  <si>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</si>
  <si>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</si>
  <si>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</si>
  <si>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</si>
  <si>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</si>
  <si>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</si>
  <si>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</si>
  <si>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</si>
  <si>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</si>
  <si>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</si>
  <si>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</si>
  <si>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</si>
  <si>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</si>
  <si>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</si>
  <si>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</si>
  <si>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</si>
  <si>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</si>
  <si>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</si>
  <si>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</si>
  <si>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</si>
  <si>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</si>
  <si>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</si>
  <si>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</si>
  <si>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</si>
  <si>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</si>
  <si>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</si>
  <si>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</si>
  <si>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</si>
  <si>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</si>
  <si>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</si>
  <si>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</si>
  <si>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</si>
  <si>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</si>
  <si>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</si>
  <si>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</si>
  <si>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</si>
  <si>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</si>
  <si>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</si>
  <si>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</si>
  <si>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</si>
  <si>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</si>
  <si>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</si>
  <si>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</si>
  <si>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</si>
  <si>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</si>
  <si>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</si>
  <si>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</si>
  <si>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</si>
  <si>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</si>
  <si>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</si>
  <si>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</si>
  <si>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</si>
  <si>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</si>
  <si>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</si>
  <si>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</si>
  <si>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</si>
  <si>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</si>
  <si>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</si>
  <si>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</si>
  <si>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</si>
  <si>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</si>
  <si>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</si>
  <si>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</si>
  <si>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</si>
  <si>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</si>
  <si>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</si>
  <si>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</si>
  <si>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</si>
  <si>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</si>
  <si>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</si>
  <si>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</si>
  <si>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</si>
  <si>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</si>
  <si>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</si>
  <si>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</si>
  <si>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</si>
  <si>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</si>
  <si>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</si>
  <si>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</si>
  <si>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</si>
  <si>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</si>
  <si>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</si>
  <si>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</si>
  <si>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</si>
  <si>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</si>
  <si>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</si>
  <si>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</si>
  <si>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</si>
  <si>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</si>
  <si>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</si>
  <si>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</si>
  <si>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</si>
  <si>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</si>
  <si>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</si>
  <si>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</si>
  <si>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</si>
  <si>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</si>
  <si>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</si>
  <si>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</si>
  <si>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</si>
  <si>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</si>
  <si>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</si>
  <si>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</si>
  <si>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</si>
  <si>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</si>
  <si>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</si>
  <si>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</si>
  <si>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</si>
  <si>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</si>
  <si>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</si>
  <si>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</si>
  <si>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</si>
  <si>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</si>
  <si>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</si>
  <si>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</si>
  <si>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</si>
  <si>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</si>
  <si>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</si>
  <si>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</si>
  <si>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</si>
  <si>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</si>
  <si>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</si>
  <si>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</si>
  <si>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</si>
  <si>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</si>
  <si>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</si>
  <si>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</si>
  <si>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</si>
  <si>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</si>
  <si>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</si>
  <si>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</si>
  <si>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</si>
  <si>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</si>
  <si>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</si>
  <si>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</si>
  <si>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</si>
  <si>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</si>
  <si>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</si>
  <si>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</si>
  <si>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</si>
  <si>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</si>
  <si>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</si>
  <si>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</si>
  <si>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</si>
  <si>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</si>
  <si>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</si>
  <si>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</si>
  <si>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</si>
  <si>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</si>
  <si>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</si>
  <si>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</si>
  <si>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</si>
  <si>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</si>
  <si>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</si>
  <si>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</si>
  <si>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</si>
  <si>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</si>
  <si>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</si>
  <si>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</si>
  <si>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</si>
  <si>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</si>
  <si>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</si>
  <si>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</si>
  <si>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</si>
  <si>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</si>
  <si>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</si>
  <si>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</si>
  <si>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</si>
  <si>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</si>
  <si>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</si>
  <si>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</si>
  <si>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</si>
  <si>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</si>
  <si>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</si>
  <si>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</si>
  <si>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</si>
  <si>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</si>
  <si>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</si>
  <si>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</si>
  <si>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</si>
  <si>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</si>
  <si>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</si>
  <si>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</si>
  <si>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</si>
  <si>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</si>
  <si>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</si>
  <si>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</si>
  <si>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</si>
  <si>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</si>
  <si>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</si>
  <si>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</si>
  <si>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</si>
  <si>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</si>
  <si>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</si>
  <si>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</si>
  <si>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</si>
  <si>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</si>
  <si>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</si>
  <si>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</si>
  <si>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</si>
  <si>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</si>
  <si>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</si>
  <si>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</si>
  <si>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</si>
  <si>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</si>
  <si>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</si>
  <si>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</si>
  <si>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</si>
  <si>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</si>
  <si>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</si>
  <si>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</si>
  <si>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</si>
  <si>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</si>
  <si>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</si>
  <si>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</si>
  <si>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</si>
  <si>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</si>
  <si>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</si>
  <si>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</si>
  <si>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</si>
  <si>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</si>
  <si>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</si>
  <si>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</si>
  <si>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</si>
  <si>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</si>
  <si>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</si>
  <si>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</si>
  <si>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</si>
  <si>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</si>
  <si>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</si>
  <si>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</si>
  <si>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</si>
  <si>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</si>
  <si>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</si>
  <si>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</si>
  <si>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</si>
  <si>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</si>
  <si>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</si>
  <si>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</si>
  <si>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</si>
  <si>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</si>
  <si>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</si>
  <si>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</si>
  <si>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</si>
  <si>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</si>
  <si>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</si>
  <si>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</si>
  <si>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</si>
  <si>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</si>
  <si>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</si>
  <si>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</si>
  <si>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</si>
  <si>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</si>
  <si>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</si>
  <si>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</si>
  <si>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</si>
  <si>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</si>
  <si>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</si>
  <si>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</si>
  <si>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</si>
  <si>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</si>
  <si>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</si>
  <si>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</si>
  <si>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</si>
  <si>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</si>
  <si>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</si>
  <si>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</si>
  <si>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</si>
  <si>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</si>
  <si>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</si>
  <si>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</si>
  <si>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</si>
  <si>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</si>
  <si>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</si>
  <si>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</si>
  <si>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</si>
  <si>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</si>
  <si>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</si>
  <si>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</si>
  <si>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</si>
  <si>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</si>
  <si>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</si>
  <si>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</si>
  <si>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</si>
  <si>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</si>
  <si>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</si>
  <si>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</si>
  <si>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</si>
  <si>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</si>
  <si>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</si>
  <si>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</si>
  <si>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</si>
  <si>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</si>
  <si>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</si>
  <si>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</si>
  <si>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</si>
  <si>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</si>
  <si>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</si>
  <si>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</si>
  <si>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</si>
  <si>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</si>
  <si>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</si>
  <si>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</si>
  <si>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</si>
  <si>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</si>
  <si>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</si>
  <si>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</si>
  <si>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</si>
  <si>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</si>
  <si>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</si>
  <si>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</si>
  <si>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</si>
  <si>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</si>
  <si>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</si>
  <si>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</si>
  <si>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</si>
  <si>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</si>
  <si>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</si>
  <si>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</si>
  <si>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</si>
  <si>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</si>
  <si>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</si>
  <si>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</si>
  <si>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</si>
  <si>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</si>
  <si>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</si>
  <si>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</si>
  <si>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</si>
  <si>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</si>
  <si>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</si>
  <si>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</si>
  <si>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</si>
  <si>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</si>
  <si>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</si>
  <si>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</si>
  <si>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</si>
  <si>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</si>
  <si>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</si>
  <si>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</si>
  <si>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</si>
  <si>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</si>
  <si>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</si>
  <si>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</si>
  <si>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</si>
  <si>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</si>
  <si>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</si>
  <si>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</si>
  <si>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</si>
  <si>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</si>
  <si>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</si>
  <si>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</si>
  <si>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</si>
  <si>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</si>
  <si>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</si>
  <si>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</si>
  <si>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</si>
  <si>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</si>
  <si>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</si>
  <si>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</si>
  <si>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</si>
  <si>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</si>
  <si>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</si>
  <si>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</si>
  <si>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</si>
  <si>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</si>
  <si>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</si>
  <si>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</si>
  <si>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</si>
  <si>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</si>
  <si>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</si>
  <si>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</si>
  <si>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</si>
  <si>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</si>
  <si>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</si>
  <si>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</si>
  <si>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</si>
  <si>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</si>
  <si>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</si>
  <si>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</si>
  <si>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</si>
  <si>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</si>
  <si>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</si>
  <si>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</si>
  <si>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</si>
  <si>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</si>
  <si>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</si>
  <si>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</si>
  <si>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</si>
  <si>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</si>
  <si>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</si>
  <si>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</si>
  <si>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</si>
  <si>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</si>
  <si>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</si>
  <si>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</si>
  <si>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</si>
  <si>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</si>
  <si>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</si>
  <si>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</si>
  <si>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</si>
  <si>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</si>
  <si>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</si>
  <si>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</si>
  <si>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</si>
  <si>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</si>
  <si>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</si>
  <si>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</si>
  <si>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</si>
  <si>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</si>
  <si>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</si>
  <si>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</si>
  <si>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</si>
  <si>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</si>
  <si>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</si>
  <si>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</si>
  <si>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</si>
  <si>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</si>
  <si>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</si>
  <si>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</si>
  <si>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</si>
  <si>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</si>
  <si>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</si>
  <si>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</si>
  <si>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</si>
  <si>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</si>
  <si>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</si>
  <si>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</si>
  <si>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</si>
  <si>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</si>
  <si>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</si>
  <si>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</si>
  <si>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</si>
  <si>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</si>
  <si>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</si>
  <si>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</si>
  <si>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</si>
  <si>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</si>
  <si>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</si>
  <si>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</si>
  <si>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</si>
  <si>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</si>
  <si>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</si>
  <si>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</si>
  <si>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</si>
  <si>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</si>
  <si>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</si>
  <si>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</si>
  <si>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</si>
  <si>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</si>
  <si>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</si>
  <si>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</si>
  <si>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</si>
  <si>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</si>
  <si>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</si>
  <si>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</si>
  <si>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</si>
  <si>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</si>
  <si>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</si>
  <si>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</si>
  <si>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</si>
  <si>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</si>
  <si>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</si>
  <si>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</si>
  <si>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</si>
  <si>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</si>
  <si>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</si>
  <si>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</si>
  <si>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</si>
  <si>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</si>
  <si>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</si>
  <si>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</si>
  <si>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</si>
  <si>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</si>
  <si>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</si>
  <si>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</si>
  <si>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</si>
  <si>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</si>
  <si>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</si>
  <si>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</si>
  <si>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</si>
  <si>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</si>
  <si>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</si>
  <si>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</si>
  <si>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</si>
  <si>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</si>
  <si>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</si>
  <si>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</si>
  <si>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</si>
  <si>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</si>
  <si>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</si>
  <si>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</si>
  <si>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</si>
  <si>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</si>
  <si>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</si>
  <si>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</si>
  <si>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</si>
  <si>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</si>
  <si>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</si>
  <si>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</si>
  <si>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</si>
  <si>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</si>
  <si>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</si>
  <si>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</si>
  <si>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</si>
  <si>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</si>
  <si>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</si>
  <si>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</si>
  <si>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</si>
  <si>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</si>
  <si>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</si>
  <si>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</si>
  <si>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</si>
  <si>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</si>
  <si>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</si>
  <si>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</si>
  <si>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</si>
  <si>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</si>
  <si>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</si>
  <si>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</si>
  <si>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</si>
  <si>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</si>
  <si>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</si>
  <si>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</si>
  <si>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</si>
  <si>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</si>
  <si>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</si>
  <si>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</si>
  <si>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</si>
  <si>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</si>
  <si>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</si>
  <si>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</si>
  <si>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</si>
  <si>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</si>
  <si>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</si>
  <si>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</si>
  <si>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</si>
  <si>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</si>
  <si>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</si>
  <si>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</si>
  <si>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</si>
  <si>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</si>
  <si>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</si>
  <si>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</si>
  <si>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</si>
  <si>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</si>
  <si>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</si>
  <si>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</si>
  <si>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</si>
  <si>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</si>
  <si>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</si>
  <si>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</si>
  <si>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</si>
  <si>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</si>
  <si>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</si>
  <si>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</si>
  <si>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</si>
  <si>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</si>
  <si>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</si>
  <si>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</si>
  <si>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</si>
  <si>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</si>
  <si>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</si>
  <si>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</si>
  <si>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</si>
  <si>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</si>
  <si>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</si>
  <si>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</si>
  <si>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</si>
  <si>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</si>
  <si>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</si>
  <si>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</si>
  <si>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</si>
  <si>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</si>
  <si>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</si>
  <si>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</si>
  <si>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</si>
  <si>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</si>
  <si>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</si>
  <si>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</si>
  <si>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</si>
  <si>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</si>
  <si>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</si>
  <si>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</si>
  <si>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</si>
  <si>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</si>
  <si>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</si>
  <si>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</si>
  <si>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</si>
  <si>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</si>
  <si>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</si>
  <si>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</si>
  <si>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</si>
  <si>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</si>
  <si>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</si>
  <si>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</si>
  <si>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</si>
  <si>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</si>
  <si>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</si>
  <si>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</si>
  <si>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</si>
  <si>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</si>
  <si>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</si>
  <si>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</si>
  <si>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</si>
  <si>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</si>
  <si>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</si>
  <si>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</si>
  <si>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</si>
  <si>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</si>
  <si>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</si>
  <si>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</si>
  <si>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</si>
  <si>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</si>
  <si>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</si>
  <si>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</si>
  <si>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</si>
  <si>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</si>
  <si>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</si>
  <si>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</si>
  <si>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</si>
  <si>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</si>
  <si>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</si>
  <si>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</si>
  <si>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</si>
  <si>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</si>
  <si>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</si>
  <si>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</si>
  <si>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</si>
  <si>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</si>
  <si>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</si>
  <si>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</si>
  <si>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</si>
  <si>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</si>
  <si>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</si>
  <si>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</si>
  <si>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</si>
  <si>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</si>
  <si>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</si>
  <si>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</si>
  <si>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</si>
  <si>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</si>
  <si>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</si>
  <si>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</si>
  <si>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</si>
  <si>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</si>
  <si>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</si>
  <si>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</si>
  <si>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</si>
  <si>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</si>
  <si>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</si>
  <si>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</si>
  <si>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</si>
  <si>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</si>
  <si>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</si>
  <si>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</si>
  <si>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</si>
  <si>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</si>
  <si>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</si>
  <si>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</si>
  <si>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</si>
  <si>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</si>
  <si>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</si>
  <si>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</si>
  <si>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</si>
  <si>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</si>
  <si>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</si>
  <si>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</si>
  <si>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</si>
  <si>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</si>
  <si>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</si>
  <si>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</si>
  <si>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</si>
  <si>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</si>
  <si>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</si>
  <si>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</si>
  <si>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</si>
  <si>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</si>
  <si>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</si>
  <si>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</si>
  <si>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</si>
  <si>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</si>
  <si>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</si>
  <si>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</si>
  <si>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</si>
  <si>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</si>
  <si>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</si>
  <si>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</si>
  <si>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</si>
  <si>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</si>
  <si>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</si>
  <si>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</si>
  <si>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</si>
  <si>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</si>
  <si>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</si>
  <si>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</si>
  <si>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</si>
  <si>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</si>
  <si>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</si>
  <si>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</si>
  <si>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</si>
  <si>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</si>
  <si>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</si>
  <si>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</si>
  <si>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</si>
  <si>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</si>
  <si>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</si>
  <si>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</si>
  <si>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</si>
  <si>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</si>
  <si>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</si>
  <si>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</si>
  <si>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</si>
  <si>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</si>
  <si>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</si>
  <si>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</si>
  <si>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</si>
  <si>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</si>
  <si>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</si>
  <si>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</si>
  <si>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</si>
  <si>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</si>
  <si>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</si>
  <si>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</si>
  <si>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</si>
  <si>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</si>
  <si>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</si>
  <si>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</si>
  <si>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</si>
  <si>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</si>
  <si>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</si>
  <si>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</si>
  <si>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</si>
  <si>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</si>
  <si>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</si>
  <si>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</si>
  <si>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</si>
  <si>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</si>
  <si>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</si>
  <si>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</si>
  <si>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</si>
  <si>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</si>
  <si>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</si>
  <si>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</si>
  <si>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</si>
  <si>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</si>
  <si>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</si>
  <si>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</si>
  <si>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</si>
  <si>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</si>
  <si>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</si>
  <si>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</si>
  <si>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</si>
  <si>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</si>
  <si>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</si>
  <si>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</si>
  <si>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</si>
  <si>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</si>
  <si>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</si>
  <si>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</si>
  <si>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</si>
  <si>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</si>
  <si>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</si>
  <si>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</si>
  <si>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</si>
  <si>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</si>
  <si>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</si>
  <si>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</si>
  <si>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</si>
  <si>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</si>
  <si>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कोरोना संक्रमितहरुको संख्यात्मक बिवरण  Date - 077-09-16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</si>
  <si>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</si>
  <si>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</si>
  <si>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</si>
  <si>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</si>
  <si>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</si>
  <si>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</si>
  <si>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</si>
  <si>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</si>
  <si>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</si>
  <si>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</si>
  <si>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</si>
  <si>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</si>
  <si>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</si>
  <si>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ldlt M @)&amp;&amp;.)(.@^</t>
  </si>
  <si>
    <t>Date : 2077/09/26</t>
  </si>
  <si>
    <t>kbdf zfx</t>
  </si>
  <si>
    <t>u0f]z lj=s</t>
  </si>
</sst>
</file>

<file path=xl/styles.xml><?xml version="1.0" encoding="utf-8"?>
<styleSheet xmlns="http://schemas.openxmlformats.org/spreadsheetml/2006/main">
  <numFmts count="1">
    <numFmt numFmtId="164" formatCode="[$-4000439]0"/>
  </numFmts>
  <fonts count="76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0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67"/>
  <sheetViews>
    <sheetView view="pageBreakPreview" zoomScale="14" zoomScaleSheetLayoutView="14" workbookViewId="0">
      <pane ySplit="8" topLeftCell="A237" activePane="bottomLeft" state="frozen"/>
      <selection pane="bottomLeft" activeCell="G240" sqref="G240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>
      <c r="A5" s="351" t="s">
        <v>275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>
      <c r="A6" s="359"/>
      <c r="B6" s="360"/>
      <c r="C6" s="360"/>
      <c r="D6" s="360"/>
      <c r="E6" s="360"/>
      <c r="F6" s="352"/>
      <c r="G6" s="352"/>
      <c r="H6" s="352"/>
      <c r="I6" s="352"/>
      <c r="J6" s="352"/>
      <c r="K6" s="352"/>
      <c r="L6" s="352"/>
      <c r="M6" s="352"/>
      <c r="N6" s="361" t="s">
        <v>3802</v>
      </c>
      <c r="O6" s="362"/>
      <c r="P6" s="362"/>
      <c r="Q6" s="363"/>
    </row>
    <row r="7" spans="1:17" s="6" customFormat="1" ht="264.75" customHeight="1">
      <c r="A7" s="364" t="s">
        <v>22</v>
      </c>
      <c r="B7" s="366" t="s">
        <v>19</v>
      </c>
      <c r="C7" s="368" t="s">
        <v>23</v>
      </c>
      <c r="D7" s="371" t="s">
        <v>20</v>
      </c>
      <c r="E7" s="373" t="s">
        <v>21</v>
      </c>
      <c r="F7" s="345" t="s">
        <v>130</v>
      </c>
      <c r="G7" s="346"/>
      <c r="H7" s="347"/>
      <c r="I7" s="343" t="s">
        <v>11</v>
      </c>
      <c r="J7" s="345" t="s">
        <v>131</v>
      </c>
      <c r="K7" s="346"/>
      <c r="L7" s="347"/>
      <c r="M7" s="368" t="s">
        <v>32</v>
      </c>
      <c r="N7" s="379" t="s">
        <v>12</v>
      </c>
      <c r="O7" s="381" t="s">
        <v>25</v>
      </c>
      <c r="P7" s="383" t="s">
        <v>14</v>
      </c>
      <c r="Q7" s="9"/>
    </row>
    <row r="8" spans="1:17" s="6" customFormat="1" ht="168" customHeight="1" thickBot="1">
      <c r="A8" s="365"/>
      <c r="B8" s="367"/>
      <c r="C8" s="369"/>
      <c r="D8" s="372"/>
      <c r="E8" s="374"/>
      <c r="F8" s="96" t="s">
        <v>13</v>
      </c>
      <c r="G8" s="97" t="s">
        <v>15</v>
      </c>
      <c r="H8" s="97" t="s">
        <v>14</v>
      </c>
      <c r="I8" s="344"/>
      <c r="J8" s="98" t="s">
        <v>13</v>
      </c>
      <c r="K8" s="99" t="s">
        <v>15</v>
      </c>
      <c r="L8" s="99" t="s">
        <v>14</v>
      </c>
      <c r="M8" s="369"/>
      <c r="N8" s="380"/>
      <c r="O8" s="382"/>
      <c r="P8" s="384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336" t="s">
        <v>98</v>
      </c>
      <c r="C22" s="336"/>
      <c r="D22" s="33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336" t="s">
        <v>196</v>
      </c>
      <c r="C107" s="336"/>
      <c r="D107" s="33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336" t="s">
        <v>189</v>
      </c>
      <c r="C127" s="336"/>
      <c r="D127" s="33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336" t="s">
        <v>185</v>
      </c>
      <c r="C142" s="336"/>
      <c r="D142" s="33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336" t="s">
        <v>142</v>
      </c>
      <c r="C148" s="336"/>
      <c r="D148" s="33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>
      <c r="A177" s="27"/>
      <c r="B177" s="336" t="s">
        <v>946</v>
      </c>
      <c r="C177" s="336"/>
      <c r="D177" s="33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337" t="s">
        <v>177</v>
      </c>
      <c r="C207" s="338"/>
      <c r="D207" s="339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337" t="s">
        <v>106</v>
      </c>
      <c r="C210" s="338"/>
      <c r="D210" s="339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340" t="s">
        <v>162</v>
      </c>
      <c r="C215" s="341"/>
      <c r="D215" s="342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337" t="s">
        <v>1184</v>
      </c>
      <c r="C223" s="338"/>
      <c r="D223" s="339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391" t="s">
        <v>942</v>
      </c>
      <c r="B224" s="392"/>
      <c r="C224" s="392"/>
      <c r="D224" s="393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385" t="s">
        <v>146</v>
      </c>
      <c r="B225" s="386"/>
      <c r="C225" s="386"/>
      <c r="D225" s="386"/>
      <c r="E225" s="386"/>
      <c r="F225" s="386"/>
      <c r="G225" s="386"/>
      <c r="H225" s="386"/>
      <c r="I225" s="386"/>
      <c r="J225" s="386"/>
      <c r="K225" s="386"/>
      <c r="L225" s="386"/>
      <c r="M225" s="386"/>
      <c r="N225" s="386"/>
      <c r="O225" s="386"/>
      <c r="P225" s="387"/>
      <c r="Q225" s="5"/>
      <c r="W225" s="2" t="s">
        <v>1033</v>
      </c>
    </row>
    <row r="226" spans="1:23" ht="69.95" customHeight="1" thickBot="1">
      <c r="A226" s="388"/>
      <c r="B226" s="389"/>
      <c r="C226" s="389"/>
      <c r="D226" s="389"/>
      <c r="E226" s="389"/>
      <c r="F226" s="389"/>
      <c r="G226" s="389"/>
      <c r="H226" s="389"/>
      <c r="I226" s="389"/>
      <c r="J226" s="389"/>
      <c r="K226" s="389"/>
      <c r="L226" s="389"/>
      <c r="M226" s="389"/>
      <c r="N226" s="389"/>
      <c r="O226" s="389"/>
      <c r="P226" s="390"/>
      <c r="Q226" s="5"/>
    </row>
    <row r="227" spans="1:23" ht="162" customHeight="1">
      <c r="A227" s="394" t="s">
        <v>22</v>
      </c>
      <c r="B227" s="396" t="s">
        <v>19</v>
      </c>
      <c r="C227" s="398" t="s">
        <v>23</v>
      </c>
      <c r="D227" s="355" t="s">
        <v>20</v>
      </c>
      <c r="E227" s="357" t="s">
        <v>21</v>
      </c>
      <c r="F227" s="376" t="s">
        <v>128</v>
      </c>
      <c r="G227" s="377"/>
      <c r="H227" s="378"/>
      <c r="I227" s="348" t="s">
        <v>11</v>
      </c>
      <c r="J227" s="376" t="s">
        <v>129</v>
      </c>
      <c r="K227" s="377"/>
      <c r="L227" s="378"/>
      <c r="M227" s="370" t="s">
        <v>32</v>
      </c>
      <c r="N227" s="334" t="s">
        <v>126</v>
      </c>
      <c r="O227" s="335" t="s">
        <v>931</v>
      </c>
      <c r="P227" s="375" t="s">
        <v>14</v>
      </c>
      <c r="Q227" s="5"/>
    </row>
    <row r="228" spans="1:23" ht="153.75" customHeight="1" thickBot="1">
      <c r="A228" s="395"/>
      <c r="B228" s="397"/>
      <c r="C228" s="399"/>
      <c r="D228" s="356"/>
      <c r="E228" s="358"/>
      <c r="F228" s="42" t="s">
        <v>13</v>
      </c>
      <c r="G228" s="43" t="s">
        <v>15</v>
      </c>
      <c r="H228" s="43" t="s">
        <v>14</v>
      </c>
      <c r="I228" s="348"/>
      <c r="J228" s="44" t="s">
        <v>13</v>
      </c>
      <c r="K228" s="45" t="s">
        <v>15</v>
      </c>
      <c r="L228" s="45" t="s">
        <v>14</v>
      </c>
      <c r="M228" s="369"/>
      <c r="N228" s="334"/>
      <c r="O228" s="335"/>
      <c r="P228" s="375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22755</v>
      </c>
      <c r="P229" s="159">
        <v>22755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119</v>
      </c>
      <c r="G237" s="47">
        <v>452</v>
      </c>
      <c r="H237" s="47">
        <f>G237+F237</f>
        <v>571</v>
      </c>
      <c r="I237" s="47">
        <v>561</v>
      </c>
      <c r="J237" s="47">
        <v>1</v>
      </c>
      <c r="K237" s="47">
        <v>9</v>
      </c>
      <c r="L237" s="47">
        <f t="shared" si="28"/>
        <v>10</v>
      </c>
      <c r="M237" s="47">
        <v>0</v>
      </c>
      <c r="N237" s="47">
        <v>0</v>
      </c>
      <c r="O237" s="159"/>
      <c r="P237" s="49">
        <v>0</v>
      </c>
      <c r="Q237" s="5">
        <f>SUM(J237:K237)</f>
        <v>10</v>
      </c>
    </row>
    <row r="238" spans="1:23" s="11" customFormat="1" ht="221.25" customHeight="1">
      <c r="A238" s="85">
        <v>10</v>
      </c>
      <c r="B238" s="329" t="s">
        <v>1259</v>
      </c>
      <c r="C238" s="330"/>
      <c r="D238" s="331"/>
      <c r="E238" s="47">
        <v>0</v>
      </c>
      <c r="F238" s="47">
        <v>591</v>
      </c>
      <c r="G238" s="47">
        <v>1380</v>
      </c>
      <c r="H238" s="47">
        <f>G238+F238</f>
        <v>1971</v>
      </c>
      <c r="I238" s="47">
        <v>1961</v>
      </c>
      <c r="J238" s="47">
        <v>8</v>
      </c>
      <c r="K238" s="47">
        <v>2</v>
      </c>
      <c r="L238" s="47">
        <f t="shared" si="28"/>
        <v>10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818</v>
      </c>
      <c r="G239" s="51">
        <f t="shared" si="30"/>
        <v>2405</v>
      </c>
      <c r="H239" s="51">
        <f t="shared" si="30"/>
        <v>3223</v>
      </c>
      <c r="I239" s="51">
        <f t="shared" si="30"/>
        <v>3203</v>
      </c>
      <c r="J239" s="51">
        <f t="shared" si="30"/>
        <v>9</v>
      </c>
      <c r="K239" s="51">
        <f t="shared" si="30"/>
        <v>11</v>
      </c>
      <c r="L239" s="51">
        <f t="shared" si="30"/>
        <v>20</v>
      </c>
      <c r="M239" s="51">
        <f t="shared" si="30"/>
        <v>0</v>
      </c>
      <c r="N239" s="51">
        <f t="shared" si="30"/>
        <v>0</v>
      </c>
      <c r="O239" s="51">
        <v>22755</v>
      </c>
      <c r="P239" s="51">
        <v>22755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3790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22673</v>
      </c>
      <c r="J241" s="322"/>
      <c r="K241" s="323"/>
      <c r="L241" s="58">
        <v>82</v>
      </c>
      <c r="M241" s="58">
        <v>22673</v>
      </c>
      <c r="N241" s="58">
        <v>22755</v>
      </c>
      <c r="O241" s="58">
        <v>3035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669</v>
      </c>
    </row>
    <row r="1067" spans="2:2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12"/>
  <sheetViews>
    <sheetView workbookViewId="0">
      <selection activeCell="L27" sqref="L27"/>
    </sheetView>
  </sheetViews>
  <sheetFormatPr defaultRowHeight="15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>
      <c r="A2" s="496" t="s">
        <v>1154</v>
      </c>
      <c r="B2" s="496"/>
      <c r="C2" s="496"/>
      <c r="D2" s="496"/>
      <c r="E2" s="496"/>
    </row>
    <row r="3" spans="1:5" ht="22.5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>
      <c r="A9" s="171">
        <v>7</v>
      </c>
      <c r="B9" s="174"/>
      <c r="C9" s="174"/>
      <c r="D9" s="175"/>
      <c r="E9" s="175"/>
    </row>
    <row r="10" spans="1:5" ht="19.5" hidden="1">
      <c r="A10" s="171">
        <v>8</v>
      </c>
      <c r="B10" s="174"/>
      <c r="C10" s="174"/>
      <c r="D10" s="175"/>
      <c r="E10" s="175"/>
    </row>
    <row r="11" spans="1:5" ht="19.5" hidden="1">
      <c r="A11" s="171">
        <v>9</v>
      </c>
      <c r="B11" s="174"/>
      <c r="C11" s="174"/>
      <c r="D11" s="175"/>
      <c r="E11" s="175"/>
    </row>
    <row r="12" spans="1:5" ht="18">
      <c r="A12" s="494" t="s">
        <v>14</v>
      </c>
      <c r="B12" s="495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/>
  <cols>
    <col min="1" max="1" width="5.5" style="170" customWidth="1"/>
    <col min="2" max="2" width="14.125" style="170" customWidth="1"/>
    <col min="3" max="16384" width="9" style="170"/>
  </cols>
  <sheetData>
    <row r="1" spans="1:16" ht="22.5">
      <c r="A1" s="497" t="s">
        <v>1213</v>
      </c>
      <c r="B1" s="497"/>
      <c r="C1" s="497"/>
      <c r="D1" s="497"/>
      <c r="E1" s="497"/>
    </row>
    <row r="2" spans="1:16" ht="19.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>
      <c r="A3" s="180">
        <v>1</v>
      </c>
      <c r="B3" s="179" t="s">
        <v>1153</v>
      </c>
      <c r="C3" s="181">
        <v>1250</v>
      </c>
      <c r="D3" s="181">
        <v>71</v>
      </c>
    </row>
    <row r="4" spans="1:16" ht="24">
      <c r="A4" s="180">
        <v>2</v>
      </c>
      <c r="B4" s="179" t="s">
        <v>1152</v>
      </c>
      <c r="C4" s="181">
        <v>890</v>
      </c>
      <c r="D4" s="181">
        <v>135</v>
      </c>
    </row>
    <row r="5" spans="1:16" ht="24">
      <c r="A5" s="180">
        <v>3</v>
      </c>
      <c r="B5" s="179" t="s">
        <v>1205</v>
      </c>
      <c r="C5" s="181">
        <v>249</v>
      </c>
      <c r="D5" s="181">
        <v>15</v>
      </c>
    </row>
    <row r="6" spans="1:16" ht="24">
      <c r="A6" s="180">
        <v>4</v>
      </c>
      <c r="B6" s="179" t="s">
        <v>1206</v>
      </c>
      <c r="C6" s="181">
        <v>277</v>
      </c>
      <c r="D6" s="181">
        <v>2</v>
      </c>
    </row>
    <row r="7" spans="1:16" ht="24">
      <c r="A7" s="180">
        <v>5</v>
      </c>
      <c r="B7" s="179" t="s">
        <v>1207</v>
      </c>
      <c r="C7" s="181">
        <v>57</v>
      </c>
      <c r="D7" s="181">
        <v>2</v>
      </c>
    </row>
    <row r="8" spans="1:16" ht="24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>
      <c r="A9" s="180">
        <v>7</v>
      </c>
      <c r="B9" s="179" t="s">
        <v>1209</v>
      </c>
      <c r="C9" s="181">
        <v>71</v>
      </c>
      <c r="D9" s="181">
        <v>0</v>
      </c>
    </row>
    <row r="10" spans="1:16" ht="24">
      <c r="A10" s="180">
        <v>8</v>
      </c>
      <c r="B10" s="179" t="s">
        <v>1210</v>
      </c>
      <c r="C10" s="181">
        <v>271</v>
      </c>
      <c r="D10" s="181">
        <v>24</v>
      </c>
    </row>
    <row r="11" spans="1:16" ht="24">
      <c r="A11" s="180">
        <v>9</v>
      </c>
      <c r="B11" s="179" t="s">
        <v>1211</v>
      </c>
      <c r="C11" s="181">
        <v>139</v>
      </c>
      <c r="D11" s="181">
        <v>1</v>
      </c>
    </row>
    <row r="12" spans="1:16" ht="24">
      <c r="A12" s="180">
        <v>10</v>
      </c>
      <c r="B12" s="179" t="s">
        <v>1212</v>
      </c>
      <c r="C12" s="181">
        <v>50</v>
      </c>
      <c r="D12" s="181">
        <v>1</v>
      </c>
    </row>
    <row r="13" spans="1:16" ht="19.5">
      <c r="A13" s="498" t="s">
        <v>14</v>
      </c>
      <c r="B13" s="499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845"/>
  <sheetViews>
    <sheetView view="pageBreakPreview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349" t="s">
        <v>977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7" ht="125.2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</row>
    <row r="3" spans="1:17" ht="248.25" customHeight="1" thickBot="1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s="6" customFormat="1" ht="233.25" customHeight="1">
      <c r="A4" s="364" t="s">
        <v>22</v>
      </c>
      <c r="B4" s="366" t="s">
        <v>19</v>
      </c>
      <c r="C4" s="373" t="s">
        <v>21</v>
      </c>
      <c r="D4" s="345" t="s">
        <v>130</v>
      </c>
      <c r="E4" s="346"/>
      <c r="F4" s="347"/>
      <c r="G4" s="418" t="s">
        <v>11</v>
      </c>
      <c r="H4" s="345" t="s">
        <v>131</v>
      </c>
      <c r="I4" s="346"/>
      <c r="J4" s="347"/>
      <c r="K4" s="368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2232</v>
      </c>
    </row>
    <row r="38" spans="7:7">
      <c r="G38" s="2" t="s">
        <v>146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349" t="s">
        <v>24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6" ht="408" customHeight="1" thickBot="1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>
      <c r="A3" s="422" t="s">
        <v>22</v>
      </c>
      <c r="B3" s="366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U851"/>
  <sheetViews>
    <sheetView view="pageBreakPreview" topLeftCell="C1" zoomScale="14" zoomScaleSheetLayoutView="14" workbookViewId="0">
      <pane ySplit="10" topLeftCell="A19" activePane="bottomLeft" state="frozen"/>
      <selection pane="bottomLeft" activeCell="J22" sqref="J22"/>
    </sheetView>
  </sheetViews>
  <sheetFormatPr defaultRowHeight="21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>
      <c r="A5" s="351" t="s">
        <v>127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>
      <c r="A6" s="359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1" t="s">
        <v>3802</v>
      </c>
      <c r="O6" s="362"/>
      <c r="P6" s="362"/>
      <c r="Q6" s="363"/>
    </row>
    <row r="7" spans="1:17" ht="69.95" customHeight="1">
      <c r="A7" s="385" t="s">
        <v>183</v>
      </c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7"/>
      <c r="Q7" s="5"/>
    </row>
    <row r="8" spans="1:17" ht="69.95" customHeight="1" thickBot="1">
      <c r="A8" s="388"/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90"/>
      <c r="Q8" s="5"/>
    </row>
    <row r="9" spans="1:17" ht="162" customHeight="1">
      <c r="A9" s="394" t="s">
        <v>22</v>
      </c>
      <c r="B9" s="396" t="s">
        <v>19</v>
      </c>
      <c r="C9" s="398" t="s">
        <v>23</v>
      </c>
      <c r="D9" s="355" t="s">
        <v>20</v>
      </c>
      <c r="E9" s="357" t="s">
        <v>21</v>
      </c>
      <c r="F9" s="376" t="s">
        <v>128</v>
      </c>
      <c r="G9" s="377"/>
      <c r="H9" s="378"/>
      <c r="I9" s="348" t="s">
        <v>11</v>
      </c>
      <c r="J9" s="376" t="s">
        <v>129</v>
      </c>
      <c r="K9" s="377"/>
      <c r="L9" s="378"/>
      <c r="M9" s="370" t="s">
        <v>32</v>
      </c>
      <c r="N9" s="334" t="s">
        <v>126</v>
      </c>
      <c r="O9" s="335" t="s">
        <v>931</v>
      </c>
      <c r="P9" s="375" t="s">
        <v>14</v>
      </c>
      <c r="Q9" s="5"/>
    </row>
    <row r="10" spans="1:17" ht="138.75" customHeight="1" thickBot="1">
      <c r="A10" s="395"/>
      <c r="B10" s="397"/>
      <c r="C10" s="399"/>
      <c r="D10" s="356"/>
      <c r="E10" s="358"/>
      <c r="F10" s="42" t="s">
        <v>13</v>
      </c>
      <c r="G10" s="43" t="s">
        <v>15</v>
      </c>
      <c r="H10" s="43" t="s">
        <v>14</v>
      </c>
      <c r="I10" s="348"/>
      <c r="J10" s="44" t="s">
        <v>13</v>
      </c>
      <c r="K10" s="45" t="s">
        <v>15</v>
      </c>
      <c r="L10" s="45" t="s">
        <v>14</v>
      </c>
      <c r="M10" s="369"/>
      <c r="N10" s="334"/>
      <c r="O10" s="335"/>
      <c r="P10" s="375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22755</v>
      </c>
      <c r="P11" s="159">
        <v>22755</v>
      </c>
      <c r="Q11" s="159">
        <v>21315</v>
      </c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119</v>
      </c>
      <c r="G19" s="47">
        <v>452</v>
      </c>
      <c r="H19" s="47">
        <f>G19+F19</f>
        <v>571</v>
      </c>
      <c r="I19" s="47">
        <v>561</v>
      </c>
      <c r="J19" s="47">
        <v>1</v>
      </c>
      <c r="K19" s="47">
        <v>9</v>
      </c>
      <c r="L19" s="47">
        <f t="shared" si="0"/>
        <v>10</v>
      </c>
      <c r="M19" s="47">
        <v>0</v>
      </c>
      <c r="N19" s="47">
        <v>0</v>
      </c>
      <c r="O19" s="159"/>
      <c r="P19" s="49">
        <v>0</v>
      </c>
      <c r="Q19" s="5">
        <f>SUM(J19:K19)</f>
        <v>10</v>
      </c>
      <c r="BU19" s="2" t="s">
        <v>3169</v>
      </c>
    </row>
    <row r="20" spans="1:73" ht="196.5" customHeight="1">
      <c r="A20" s="85">
        <v>10</v>
      </c>
      <c r="B20" s="329" t="s">
        <v>1259</v>
      </c>
      <c r="C20" s="330"/>
      <c r="D20" s="331"/>
      <c r="E20" s="47">
        <v>0</v>
      </c>
      <c r="F20" s="47">
        <v>591</v>
      </c>
      <c r="G20" s="47">
        <v>1380</v>
      </c>
      <c r="H20" s="47">
        <f>G20+F20</f>
        <v>1971</v>
      </c>
      <c r="I20" s="47">
        <v>1961</v>
      </c>
      <c r="J20" s="47">
        <v>8</v>
      </c>
      <c r="K20" s="47">
        <v>2</v>
      </c>
      <c r="L20" s="47">
        <f t="shared" si="0"/>
        <v>10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818</v>
      </c>
      <c r="G21" s="51">
        <f t="shared" si="2"/>
        <v>2405</v>
      </c>
      <c r="H21" s="51">
        <f t="shared" si="2"/>
        <v>3223</v>
      </c>
      <c r="I21" s="51">
        <f t="shared" si="2"/>
        <v>3203</v>
      </c>
      <c r="J21" s="51">
        <f t="shared" si="2"/>
        <v>9</v>
      </c>
      <c r="K21" s="51">
        <f t="shared" si="2"/>
        <v>11</v>
      </c>
      <c r="L21" s="51">
        <f t="shared" si="2"/>
        <v>20</v>
      </c>
      <c r="M21" s="51">
        <f t="shared" si="2"/>
        <v>0</v>
      </c>
      <c r="N21" s="51">
        <f t="shared" si="2"/>
        <v>0</v>
      </c>
      <c r="O21" s="51">
        <v>22755</v>
      </c>
      <c r="P21" s="51">
        <v>22755</v>
      </c>
      <c r="Q21" s="5"/>
    </row>
    <row r="22" spans="1:73" s="11" customFormat="1" ht="409.5" customHeight="1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3790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22673</v>
      </c>
      <c r="J23" s="322"/>
      <c r="K23" s="323"/>
      <c r="L23" s="58">
        <v>82</v>
      </c>
      <c r="M23" s="58">
        <v>22673</v>
      </c>
      <c r="N23" s="58">
        <v>22755</v>
      </c>
      <c r="O23" s="58">
        <v>3035</v>
      </c>
      <c r="P23" s="59">
        <v>0</v>
      </c>
    </row>
    <row r="24" spans="1:73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846"/>
  <sheetViews>
    <sheetView view="pageBreakPreview" topLeftCell="A4" zoomScale="14" zoomScaleSheetLayoutView="14" workbookViewId="0">
      <selection activeCell="J17" sqref="J17"/>
    </sheetView>
  </sheetViews>
  <sheetFormatPr defaultRowHeight="21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34" ht="125.2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34" ht="248.25" customHeight="1" thickBot="1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34" s="6" customFormat="1" ht="233.25" customHeight="1">
      <c r="A4" s="364" t="s">
        <v>22</v>
      </c>
      <c r="B4" s="364" t="s">
        <v>3260</v>
      </c>
      <c r="C4" s="444" t="s">
        <v>271</v>
      </c>
      <c r="D4" s="444"/>
      <c r="E4" s="444"/>
      <c r="F4" s="445" t="s">
        <v>276</v>
      </c>
      <c r="G4" s="445" t="s">
        <v>13</v>
      </c>
      <c r="H4" s="445" t="s">
        <v>15</v>
      </c>
      <c r="I4" s="440" t="s">
        <v>670</v>
      </c>
      <c r="J4" s="438" t="s">
        <v>779</v>
      </c>
      <c r="K4" s="438" t="s">
        <v>272</v>
      </c>
      <c r="L4" s="442" t="s">
        <v>631</v>
      </c>
      <c r="M4" s="442" t="s">
        <v>632</v>
      </c>
      <c r="N4" s="442" t="s">
        <v>273</v>
      </c>
      <c r="O4" s="442" t="s">
        <v>32</v>
      </c>
      <c r="P4" s="64"/>
      <c r="Q4" s="64"/>
    </row>
    <row r="5" spans="1:34" s="6" customFormat="1" ht="168" customHeight="1" thickBot="1">
      <c r="A5" s="365"/>
      <c r="B5" s="365"/>
      <c r="C5" s="91" t="s">
        <v>13</v>
      </c>
      <c r="D5" s="89" t="s">
        <v>15</v>
      </c>
      <c r="E5" s="90" t="s">
        <v>14</v>
      </c>
      <c r="F5" s="446"/>
      <c r="G5" s="446"/>
      <c r="H5" s="446"/>
      <c r="I5" s="441"/>
      <c r="J5" s="439"/>
      <c r="K5" s="439"/>
      <c r="L5" s="443"/>
      <c r="M5" s="443"/>
      <c r="N5" s="443"/>
      <c r="O5" s="443"/>
      <c r="P5" s="64"/>
      <c r="Q5" s="64"/>
    </row>
    <row r="6" spans="1:34" s="6" customFormat="1" ht="120" customHeight="1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3</v>
      </c>
      <c r="G6" s="88">
        <v>1</v>
      </c>
      <c r="H6" s="88">
        <v>2</v>
      </c>
      <c r="I6" s="88">
        <v>7</v>
      </c>
      <c r="J6" s="88">
        <v>3</v>
      </c>
      <c r="K6" s="88">
        <v>0</v>
      </c>
      <c r="L6" s="88">
        <v>217</v>
      </c>
      <c r="M6" s="88">
        <v>516</v>
      </c>
      <c r="N6" s="88">
        <v>733</v>
      </c>
      <c r="O6" s="88">
        <v>0</v>
      </c>
      <c r="P6" s="70">
        <v>50</v>
      </c>
      <c r="Q6" s="64"/>
    </row>
    <row r="7" spans="1:34" ht="120" customHeight="1">
      <c r="A7" s="15">
        <v>2</v>
      </c>
      <c r="B7" s="14" t="str">
        <f>'[1]Palika_wise '!B107:D107</f>
        <v>3f]/fxL pkdfxfgu/kflnsf hDdf *$ :yfg</v>
      </c>
      <c r="C7" s="88">
        <v>368</v>
      </c>
      <c r="D7" s="75">
        <v>938</v>
      </c>
      <c r="E7" s="88">
        <f t="shared" si="0"/>
        <v>1306</v>
      </c>
      <c r="F7" s="88">
        <v>6</v>
      </c>
      <c r="G7" s="88">
        <v>2</v>
      </c>
      <c r="H7" s="88">
        <v>4</v>
      </c>
      <c r="I7" s="88">
        <v>8</v>
      </c>
      <c r="J7" s="88">
        <v>4</v>
      </c>
      <c r="K7" s="88">
        <v>2</v>
      </c>
      <c r="L7" s="88">
        <v>370</v>
      </c>
      <c r="M7" s="88">
        <v>922</v>
      </c>
      <c r="N7" s="88">
        <v>1292</v>
      </c>
      <c r="O7" s="88">
        <v>0</v>
      </c>
      <c r="P7" s="64"/>
      <c r="Q7" s="64"/>
      <c r="V7" s="6"/>
      <c r="W7" s="6"/>
    </row>
    <row r="8" spans="1:34" ht="120" customHeight="1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5</v>
      </c>
      <c r="G8" s="88">
        <v>1</v>
      </c>
      <c r="H8" s="88">
        <v>4</v>
      </c>
      <c r="I8" s="88">
        <v>2</v>
      </c>
      <c r="J8" s="88">
        <v>5</v>
      </c>
      <c r="K8" s="88">
        <v>0</v>
      </c>
      <c r="L8" s="88">
        <v>72</v>
      </c>
      <c r="M8" s="88">
        <v>229</v>
      </c>
      <c r="N8" s="88">
        <v>301</v>
      </c>
      <c r="O8" s="88">
        <v>0</v>
      </c>
      <c r="P8" s="64"/>
      <c r="Q8" s="64"/>
    </row>
    <row r="9" spans="1:34" ht="120" customHeight="1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2</v>
      </c>
      <c r="G9" s="88">
        <v>0</v>
      </c>
      <c r="H9" s="88">
        <v>2</v>
      </c>
      <c r="I9" s="88">
        <v>0</v>
      </c>
      <c r="J9" s="88">
        <v>2</v>
      </c>
      <c r="K9" s="88">
        <v>0</v>
      </c>
      <c r="L9" s="88">
        <v>16</v>
      </c>
      <c r="M9" s="88">
        <v>68</v>
      </c>
      <c r="N9" s="88">
        <v>84</v>
      </c>
      <c r="O9" s="88">
        <v>0</v>
      </c>
      <c r="P9" s="64"/>
      <c r="Q9" s="64"/>
    </row>
    <row r="10" spans="1:34" ht="120" customHeight="1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1</v>
      </c>
      <c r="G10" s="88">
        <v>1</v>
      </c>
      <c r="H10" s="88">
        <v>0</v>
      </c>
      <c r="I10" s="88">
        <v>0</v>
      </c>
      <c r="J10" s="88">
        <v>1</v>
      </c>
      <c r="K10" s="88">
        <v>0</v>
      </c>
      <c r="L10" s="88">
        <v>18</v>
      </c>
      <c r="M10" s="88">
        <v>44</v>
      </c>
      <c r="N10" s="88">
        <v>62</v>
      </c>
      <c r="O10" s="88">
        <v>0</v>
      </c>
      <c r="P10" s="64"/>
      <c r="Q10" s="64"/>
    </row>
    <row r="11" spans="1:34" ht="120" customHeight="1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1</v>
      </c>
      <c r="G12" s="88">
        <v>0</v>
      </c>
      <c r="H12" s="88">
        <v>1</v>
      </c>
      <c r="I12" s="88">
        <v>0</v>
      </c>
      <c r="J12" s="88">
        <v>1</v>
      </c>
      <c r="K12" s="88">
        <v>0</v>
      </c>
      <c r="L12" s="88">
        <v>21</v>
      </c>
      <c r="M12" s="88">
        <v>151</v>
      </c>
      <c r="N12" s="88">
        <v>172</v>
      </c>
      <c r="O12" s="88">
        <v>0</v>
      </c>
      <c r="P12" s="64"/>
      <c r="Q12" s="64"/>
    </row>
    <row r="13" spans="1:34" ht="120" customHeight="1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4</v>
      </c>
      <c r="G15" s="88">
        <v>1</v>
      </c>
      <c r="H15" s="88">
        <v>3</v>
      </c>
      <c r="I15" s="88">
        <v>1</v>
      </c>
      <c r="J15" s="88">
        <v>4</v>
      </c>
      <c r="K15" s="88">
        <v>0</v>
      </c>
      <c r="L15" s="88">
        <v>14</v>
      </c>
      <c r="M15" s="88">
        <v>66</v>
      </c>
      <c r="N15" s="88">
        <v>80</v>
      </c>
      <c r="O15" s="88">
        <v>0</v>
      </c>
      <c r="P15" s="64"/>
      <c r="Q15" s="64"/>
    </row>
    <row r="16" spans="1:34" ht="120" customHeight="1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>
      <c r="A17" s="400" t="str">
        <f>'[1]Palika_wise '!A224:D224</f>
        <v>hDdf  :yfg</v>
      </c>
      <c r="B17" s="401"/>
      <c r="C17" s="79">
        <f t="shared" ref="C17:O17" si="1">SUM(C6:C16)</f>
        <v>793</v>
      </c>
      <c r="D17" s="79">
        <f t="shared" si="1"/>
        <v>2242</v>
      </c>
      <c r="E17" s="79">
        <f t="shared" si="1"/>
        <v>3035</v>
      </c>
      <c r="F17" s="79">
        <f t="shared" si="1"/>
        <v>22</v>
      </c>
      <c r="G17" s="79">
        <f t="shared" si="1"/>
        <v>6</v>
      </c>
      <c r="H17" s="79">
        <f t="shared" si="1"/>
        <v>16</v>
      </c>
      <c r="I17" s="79">
        <f t="shared" si="1"/>
        <v>19</v>
      </c>
      <c r="J17" s="79">
        <f t="shared" si="1"/>
        <v>20</v>
      </c>
      <c r="K17" s="79">
        <f t="shared" si="1"/>
        <v>2</v>
      </c>
      <c r="L17" s="79">
        <f t="shared" si="1"/>
        <v>789</v>
      </c>
      <c r="M17" s="79">
        <f t="shared" si="1"/>
        <v>2205</v>
      </c>
      <c r="N17" s="79">
        <f t="shared" si="1"/>
        <v>2994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>
      <c r="A18" s="402" t="s">
        <v>3803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A3041"/>
  <sheetViews>
    <sheetView zoomScale="96" zoomScaleNormal="96" workbookViewId="0">
      <pane ySplit="5" topLeftCell="A3033" activePane="bottomLeft" state="frozen"/>
      <selection pane="bottomLeft" activeCell="N3040" sqref="N3040"/>
    </sheetView>
  </sheetViews>
  <sheetFormatPr defaultRowHeight="15.7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454" t="s">
        <v>893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</row>
    <row r="2" spans="1:14" ht="26.25">
      <c r="A2" s="455" t="s">
        <v>894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</row>
    <row r="3" spans="1:14" ht="26.25">
      <c r="A3" s="456" t="s">
        <v>933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</row>
    <row r="4" spans="1:14" ht="14.25" customHeight="1">
      <c r="A4" s="447" t="s">
        <v>277</v>
      </c>
      <c r="B4" s="457" t="s">
        <v>278</v>
      </c>
      <c r="C4" s="447" t="s">
        <v>279</v>
      </c>
      <c r="D4" s="447" t="s">
        <v>280</v>
      </c>
      <c r="E4" s="447" t="s">
        <v>281</v>
      </c>
      <c r="F4" s="449" t="s">
        <v>282</v>
      </c>
      <c r="G4" s="451" t="s">
        <v>283</v>
      </c>
      <c r="H4" s="451" t="s">
        <v>14</v>
      </c>
      <c r="I4" s="449" t="s">
        <v>272</v>
      </c>
      <c r="J4" s="449" t="s">
        <v>671</v>
      </c>
      <c r="K4" s="449" t="s">
        <v>11</v>
      </c>
      <c r="L4" s="449" t="s">
        <v>284</v>
      </c>
      <c r="M4" s="449" t="s">
        <v>285</v>
      </c>
      <c r="N4" s="447" t="s">
        <v>286</v>
      </c>
    </row>
    <row r="5" spans="1:14" ht="41.25" customHeight="1">
      <c r="A5" s="448"/>
      <c r="B5" s="453"/>
      <c r="C5" s="448"/>
      <c r="D5" s="448"/>
      <c r="E5" s="448"/>
      <c r="F5" s="450"/>
      <c r="G5" s="452"/>
      <c r="H5" s="452"/>
      <c r="I5" s="450"/>
      <c r="J5" s="450"/>
      <c r="K5" s="450"/>
      <c r="L5" s="450"/>
      <c r="M5" s="453"/>
      <c r="N5" s="448"/>
    </row>
    <row r="6" spans="1:14" ht="22.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 t="s">
        <v>3785</v>
      </c>
    </row>
    <row r="2988" spans="1:14" s="236" customFormat="1" ht="19.5" customHeight="1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/>
      <c r="L3011" s="152">
        <v>1</v>
      </c>
      <c r="M3011" s="134" t="s">
        <v>290</v>
      </c>
      <c r="N3011" s="184"/>
    </row>
    <row r="3012" spans="1:14" s="236" customFormat="1" ht="19.5" customHeight="1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2"/>
      <c r="L3013" s="133">
        <v>1</v>
      </c>
      <c r="M3013" s="134" t="s">
        <v>290</v>
      </c>
      <c r="N3013" s="184"/>
    </row>
    <row r="3014" spans="1:14" s="170" customFormat="1" ht="19.5" customHeight="1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2"/>
      <c r="L3014" s="133">
        <v>1</v>
      </c>
      <c r="M3014" s="134" t="s">
        <v>290</v>
      </c>
      <c r="N3014" s="184"/>
    </row>
    <row r="3015" spans="1:14" s="170" customFormat="1" ht="19.5" customHeight="1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2"/>
      <c r="L3015" s="133">
        <v>1</v>
      </c>
      <c r="M3015" s="134" t="s">
        <v>290</v>
      </c>
      <c r="N3015" s="184"/>
    </row>
    <row r="3016" spans="1:14" s="170" customFormat="1" ht="19.5" customHeight="1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2"/>
      <c r="L3016" s="133">
        <v>1</v>
      </c>
      <c r="M3016" s="134" t="s">
        <v>290</v>
      </c>
      <c r="N3016" s="184"/>
    </row>
    <row r="3017" spans="1:14" s="170" customFormat="1" ht="19.5" customHeight="1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2"/>
      <c r="L3017" s="133">
        <v>1</v>
      </c>
      <c r="M3017" s="134" t="s">
        <v>290</v>
      </c>
      <c r="N3017" s="184"/>
    </row>
    <row r="3018" spans="1:14" s="170" customFormat="1" ht="19.5" customHeight="1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2"/>
      <c r="L3018" s="133">
        <v>1</v>
      </c>
      <c r="M3018" s="134" t="s">
        <v>290</v>
      </c>
      <c r="N3018" s="184"/>
    </row>
    <row r="3019" spans="1:14" s="170" customFormat="1" ht="19.5" customHeight="1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2"/>
      <c r="L3019" s="133">
        <v>1</v>
      </c>
      <c r="M3019" s="134" t="s">
        <v>290</v>
      </c>
      <c r="N3019" s="184"/>
    </row>
    <row r="3020" spans="1:14" s="170" customFormat="1" ht="19.5" customHeight="1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2"/>
      <c r="L3020" s="133">
        <v>1</v>
      </c>
      <c r="M3020" s="134" t="s">
        <v>290</v>
      </c>
      <c r="N3020" s="184"/>
    </row>
    <row r="3021" spans="1:14" s="170" customFormat="1" ht="19.5" customHeight="1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/>
      <c r="L3021" s="133">
        <v>1</v>
      </c>
      <c r="M3021" s="134" t="s">
        <v>290</v>
      </c>
      <c r="N3021" s="184"/>
    </row>
    <row r="3022" spans="1:14" s="236" customFormat="1" ht="19.5" customHeight="1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2"/>
      <c r="L3028" s="133">
        <v>1</v>
      </c>
      <c r="M3028" s="134" t="s">
        <v>290</v>
      </c>
      <c r="N3028" s="184"/>
    </row>
    <row r="3029" spans="1:14" s="236" customFormat="1" ht="19.5" customHeight="1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>
      <c r="A3030" s="106">
        <v>3025</v>
      </c>
      <c r="B3030" s="111" t="s">
        <v>3801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/>
      <c r="L3031" s="133">
        <v>1</v>
      </c>
      <c r="M3031" s="134" t="s">
        <v>290</v>
      </c>
      <c r="N3031" s="184"/>
    </row>
    <row r="3032" spans="1:14" s="170" customFormat="1" ht="19.5" customHeight="1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/>
      <c r="L3032" s="133">
        <v>1</v>
      </c>
      <c r="M3032" s="134" t="s">
        <v>290</v>
      </c>
      <c r="N3032" s="184"/>
    </row>
    <row r="3033" spans="1:14" s="170" customFormat="1" ht="19.5" customHeight="1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/>
      <c r="L3033" s="133">
        <v>1</v>
      </c>
      <c r="M3033" s="134" t="s">
        <v>290</v>
      </c>
      <c r="N3033" s="184"/>
    </row>
    <row r="3034" spans="1:14" s="170" customFormat="1" ht="19.5" customHeight="1">
      <c r="A3034" s="106">
        <v>3029</v>
      </c>
      <c r="B3034" s="111" t="s">
        <v>3789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>
        <v>1</v>
      </c>
      <c r="J3034" s="112"/>
      <c r="K3034" s="112"/>
      <c r="L3034" s="133"/>
      <c r="M3034" s="134" t="s">
        <v>290</v>
      </c>
      <c r="N3034" s="184" t="s">
        <v>3796</v>
      </c>
    </row>
    <row r="3035" spans="1:14" s="170" customFormat="1" ht="19.5" customHeight="1">
      <c r="A3035" s="106">
        <v>3030</v>
      </c>
      <c r="B3035" s="111" t="s">
        <v>3791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/>
      <c r="L3035" s="133">
        <v>1</v>
      </c>
      <c r="M3035" s="134" t="s">
        <v>290</v>
      </c>
      <c r="N3035" s="184"/>
    </row>
    <row r="3036" spans="1:14" s="170" customFormat="1" ht="19.5" customHeight="1">
      <c r="A3036" s="106">
        <v>3031</v>
      </c>
      <c r="B3036" s="111" t="s">
        <v>3792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12"/>
      <c r="L3036" s="133">
        <v>1</v>
      </c>
      <c r="M3036" s="134" t="s">
        <v>290</v>
      </c>
      <c r="N3036" s="184"/>
    </row>
    <row r="3037" spans="1:14" s="236" customFormat="1" ht="19.5" customHeight="1">
      <c r="A3037" s="106">
        <v>3032</v>
      </c>
      <c r="B3037" s="117" t="s">
        <v>3793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18"/>
      <c r="L3037" s="152">
        <v>1</v>
      </c>
      <c r="M3037" s="134" t="s">
        <v>290</v>
      </c>
      <c r="N3037" s="184"/>
    </row>
    <row r="3038" spans="1:14" s="170" customFormat="1" ht="19.5" customHeight="1">
      <c r="A3038" s="106">
        <v>3033</v>
      </c>
      <c r="B3038" s="111" t="s">
        <v>3794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12"/>
      <c r="L3038" s="133">
        <v>1</v>
      </c>
      <c r="M3038" s="134" t="s">
        <v>290</v>
      </c>
      <c r="N3038" s="184"/>
    </row>
    <row r="3039" spans="1:14" s="170" customFormat="1" ht="19.5" customHeight="1">
      <c r="A3039" s="106">
        <v>3034</v>
      </c>
      <c r="B3039" s="111" t="s">
        <v>3795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/>
      <c r="L3039" s="133">
        <v>1</v>
      </c>
      <c r="M3039" s="134" t="s">
        <v>290</v>
      </c>
      <c r="N3039" s="184"/>
    </row>
    <row r="3040" spans="1:14" s="170" customFormat="1" ht="19.5" customHeight="1">
      <c r="A3040" s="106">
        <v>3035</v>
      </c>
      <c r="B3040" s="111" t="s">
        <v>3805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55"/>
      <c r="J3040" s="112"/>
      <c r="K3040" s="112"/>
      <c r="L3040" s="133">
        <v>1</v>
      </c>
      <c r="M3040" s="134" t="s">
        <v>290</v>
      </c>
      <c r="N3040" s="184"/>
    </row>
    <row r="3041" spans="1:14" s="170" customFormat="1" ht="19.5" customHeight="1">
      <c r="A3041" s="106"/>
      <c r="B3041" s="105"/>
      <c r="C3041" s="312"/>
      <c r="D3041" s="312"/>
      <c r="E3041" s="312"/>
      <c r="F3041" s="312"/>
      <c r="G3041" s="313"/>
      <c r="H3041" s="147">
        <f>SUBTOTAL(109,H6:H3040)</f>
        <v>3035</v>
      </c>
      <c r="I3041" s="147">
        <f t="shared" ref="I3041:L3041" si="0">SUBTOTAL(109,I6:I3040)</f>
        <v>2</v>
      </c>
      <c r="J3041" s="147">
        <f t="shared" si="0"/>
        <v>19</v>
      </c>
      <c r="K3041" s="147">
        <f t="shared" si="0"/>
        <v>2994</v>
      </c>
      <c r="L3041" s="147">
        <f t="shared" si="0"/>
        <v>20</v>
      </c>
      <c r="M3041" s="147"/>
      <c r="N3041" s="130"/>
    </row>
  </sheetData>
  <mergeCells count="17"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24"/>
  <sheetViews>
    <sheetView workbookViewId="0">
      <pane ySplit="1" topLeftCell="A9" activePane="bottomLeft" state="frozen"/>
      <selection pane="bottomLeft" activeCell="H9" sqref="H9"/>
    </sheetView>
  </sheetViews>
  <sheetFormatPr defaultRowHeight="15.7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>
      <c r="G1" s="469" t="s">
        <v>24</v>
      </c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Z1"/>
    </row>
    <row r="2" spans="1:28" ht="23.25" customHeight="1">
      <c r="A2" s="178"/>
      <c r="B2" s="470" t="s">
        <v>1176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185"/>
    </row>
    <row r="3" spans="1:28" ht="23.25" customHeight="1">
      <c r="A3" s="177"/>
      <c r="B3" s="471" t="s">
        <v>3788</v>
      </c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185"/>
    </row>
    <row r="4" spans="1:28" s="183" customFormat="1" ht="48" customHeight="1">
      <c r="A4" s="472" t="s">
        <v>1155</v>
      </c>
      <c r="B4" s="459" t="s">
        <v>1156</v>
      </c>
      <c r="C4" s="476" t="s">
        <v>1690</v>
      </c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  <c r="U4" s="478"/>
      <c r="V4" s="186"/>
      <c r="W4" s="186"/>
      <c r="X4" s="186"/>
      <c r="Y4" s="186"/>
      <c r="Z4" s="186"/>
      <c r="AA4" s="186"/>
      <c r="AB4" s="187"/>
    </row>
    <row r="5" spans="1:28" s="183" customFormat="1" ht="24" customHeight="1">
      <c r="A5" s="473"/>
      <c r="B5" s="475"/>
      <c r="C5" s="479" t="s">
        <v>1157</v>
      </c>
      <c r="D5" s="479"/>
      <c r="E5" s="461" t="s">
        <v>1158</v>
      </c>
      <c r="F5" s="461"/>
      <c r="G5" s="461" t="s">
        <v>1159</v>
      </c>
      <c r="H5" s="461"/>
      <c r="I5" s="461" t="s">
        <v>1160</v>
      </c>
      <c r="J5" s="461"/>
      <c r="K5" s="461" t="s">
        <v>1161</v>
      </c>
      <c r="L5" s="461"/>
      <c r="M5" s="461" t="s">
        <v>1162</v>
      </c>
      <c r="N5" s="461"/>
      <c r="O5" s="461" t="s">
        <v>1163</v>
      </c>
      <c r="P5" s="461"/>
      <c r="Q5" s="461" t="s">
        <v>1164</v>
      </c>
      <c r="R5" s="461"/>
      <c r="S5" s="462" t="s">
        <v>15</v>
      </c>
      <c r="T5" s="462" t="s">
        <v>13</v>
      </c>
      <c r="U5" s="461" t="s">
        <v>1165</v>
      </c>
      <c r="V5" s="464" t="s">
        <v>1691</v>
      </c>
      <c r="W5" s="464" t="s">
        <v>1692</v>
      </c>
      <c r="X5" s="464" t="s">
        <v>1693</v>
      </c>
      <c r="Y5" s="461" t="s">
        <v>1166</v>
      </c>
      <c r="Z5" s="459" t="s">
        <v>1167</v>
      </c>
      <c r="AA5" s="459" t="s">
        <v>1694</v>
      </c>
      <c r="AB5" s="465" t="s">
        <v>1695</v>
      </c>
    </row>
    <row r="6" spans="1:28" ht="30" customHeight="1">
      <c r="A6" s="474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3"/>
      <c r="T6" s="463"/>
      <c r="U6" s="461"/>
      <c r="V6" s="464"/>
      <c r="W6" s="464"/>
      <c r="X6" s="464"/>
      <c r="Y6" s="461"/>
      <c r="Z6" s="460"/>
      <c r="AA6" s="460"/>
      <c r="AB6" s="466"/>
    </row>
    <row r="7" spans="1:28" ht="37.5" customHeight="1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>
      <c r="A8" s="189">
        <v>2</v>
      </c>
      <c r="B8" s="190" t="s">
        <v>1697</v>
      </c>
      <c r="C8" s="191">
        <v>205</v>
      </c>
      <c r="D8" s="191">
        <v>38</v>
      </c>
      <c r="E8" s="191">
        <v>661</v>
      </c>
      <c r="F8" s="191">
        <v>349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915</v>
      </c>
      <c r="T8" s="192">
        <f t="shared" si="0"/>
        <v>403</v>
      </c>
      <c r="U8" s="192">
        <f t="shared" ref="U8:U16" si="1">S8+T8</f>
        <v>1318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>
      <c r="A17" s="467" t="s">
        <v>1175</v>
      </c>
      <c r="B17" s="468"/>
      <c r="C17" s="194">
        <f t="shared" ref="C17:X17" si="3">SUM(C7:C16)</f>
        <v>602</v>
      </c>
      <c r="D17" s="194">
        <f t="shared" si="3"/>
        <v>115</v>
      </c>
      <c r="E17" s="194">
        <f t="shared" si="3"/>
        <v>1449</v>
      </c>
      <c r="F17" s="194">
        <f t="shared" si="3"/>
        <v>656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2231</v>
      </c>
      <c r="T17" s="194">
        <f t="shared" si="3"/>
        <v>804</v>
      </c>
      <c r="U17" s="194">
        <f t="shared" si="3"/>
        <v>3035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>
      <c r="Z18"/>
    </row>
    <row r="19" spans="1:28">
      <c r="A19" s="195">
        <v>1</v>
      </c>
      <c r="B19" s="458" t="s">
        <v>1699</v>
      </c>
      <c r="C19" s="458"/>
      <c r="D19" s="458"/>
      <c r="E19" s="195">
        <v>74</v>
      </c>
      <c r="Z19"/>
    </row>
    <row r="20" spans="1:28">
      <c r="A20" s="195">
        <v>2</v>
      </c>
      <c r="B20" s="458" t="s">
        <v>1700</v>
      </c>
      <c r="C20" s="458"/>
      <c r="D20" s="458"/>
      <c r="E20" s="195">
        <v>14</v>
      </c>
      <c r="Z20"/>
    </row>
    <row r="21" spans="1:28">
      <c r="A21" s="195">
        <v>3</v>
      </c>
      <c r="B21" s="458" t="s">
        <v>2663</v>
      </c>
      <c r="C21" s="458"/>
      <c r="D21" s="458"/>
      <c r="E21" s="195">
        <v>1</v>
      </c>
      <c r="Z21"/>
    </row>
    <row r="22" spans="1:28">
      <c r="A22" s="195">
        <v>4</v>
      </c>
      <c r="B22" s="458" t="s">
        <v>1701</v>
      </c>
      <c r="C22" s="458"/>
      <c r="D22" s="458"/>
      <c r="E22" s="195">
        <v>4</v>
      </c>
      <c r="Z22"/>
    </row>
    <row r="23" spans="1:28">
      <c r="A23" s="195">
        <v>5</v>
      </c>
      <c r="B23" s="458" t="s">
        <v>1702</v>
      </c>
      <c r="C23" s="458"/>
      <c r="D23" s="458"/>
      <c r="E23" s="195">
        <v>10</v>
      </c>
      <c r="Z23"/>
    </row>
    <row r="24" spans="1:28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52"/>
  <sheetViews>
    <sheetView topLeftCell="A43" workbookViewId="0">
      <selection activeCell="I52" sqref="I52"/>
    </sheetView>
  </sheetViews>
  <sheetFormatPr defaultRowHeight="15.7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>
      <c r="B1" s="454" t="s">
        <v>893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</row>
    <row r="2" spans="1:16" ht="26.25">
      <c r="B2" s="455" t="s">
        <v>894</v>
      </c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</row>
    <row r="3" spans="1:16" ht="24.75">
      <c r="B3" s="456" t="s">
        <v>2972</v>
      </c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</row>
    <row r="4" spans="1:16" s="260" customFormat="1" ht="18.75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</row>
    <row r="10" spans="1:16" ht="24.7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>
      <c r="A48" s="261">
        <v>44</v>
      </c>
      <c r="B48" s="265" t="s">
        <v>3797</v>
      </c>
      <c r="C48" s="263" t="s">
        <v>3798</v>
      </c>
      <c r="D48" s="266">
        <v>65</v>
      </c>
      <c r="E48" s="274" t="s">
        <v>3799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>
      <c r="A49" s="261">
        <v>45</v>
      </c>
      <c r="B49" s="265" t="s">
        <v>3800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>
      <c r="A50" s="261">
        <v>45</v>
      </c>
      <c r="B50" s="265" t="s">
        <v>3804</v>
      </c>
      <c r="C50" s="263" t="s">
        <v>3798</v>
      </c>
      <c r="D50" s="266">
        <v>80</v>
      </c>
      <c r="E50" s="274" t="s">
        <v>973</v>
      </c>
      <c r="F50" s="266">
        <v>1</v>
      </c>
      <c r="G50" s="267">
        <v>64903</v>
      </c>
      <c r="H50" s="267">
        <v>64919</v>
      </c>
      <c r="I50" s="317" t="s">
        <v>3745</v>
      </c>
      <c r="J50" s="318"/>
    </row>
    <row r="51" spans="1:10" ht="24.75">
      <c r="A51" s="480" t="s">
        <v>14</v>
      </c>
      <c r="B51" s="481"/>
      <c r="C51" s="481"/>
      <c r="D51" s="481"/>
      <c r="E51" s="482"/>
      <c r="F51" s="266">
        <f>SUM(F5:F50)</f>
        <v>46</v>
      </c>
      <c r="G51" s="483"/>
      <c r="H51" s="484"/>
      <c r="I51" s="484"/>
      <c r="J51" s="485"/>
    </row>
    <row r="52" spans="1:10" ht="17.25">
      <c r="G52" s="273"/>
      <c r="H52" s="273"/>
    </row>
  </sheetData>
  <mergeCells count="5">
    <mergeCell ref="B1:P1"/>
    <mergeCell ref="B2:P2"/>
    <mergeCell ref="B3:P3"/>
    <mergeCell ref="A51:E51"/>
    <mergeCell ref="G51:J51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3:L19"/>
  <sheetViews>
    <sheetView tabSelected="1" workbookViewId="0">
      <selection activeCell="G15" sqref="G15"/>
    </sheetView>
  </sheetViews>
  <sheetFormatPr defaultRowHeight="15.75"/>
  <cols>
    <col min="1" max="1" width="6.75" customWidth="1"/>
    <col min="2" max="2" width="3" bestFit="1" customWidth="1"/>
    <col min="8" max="8" width="3.625" customWidth="1"/>
  </cols>
  <sheetData>
    <row r="3" spans="2:12">
      <c r="B3" s="486" t="s">
        <v>2865</v>
      </c>
      <c r="C3" s="486"/>
      <c r="D3" s="486"/>
      <c r="E3" s="486"/>
      <c r="F3" s="486"/>
      <c r="H3" s="491" t="s">
        <v>2865</v>
      </c>
      <c r="I3" s="491"/>
      <c r="J3" s="491"/>
      <c r="K3" s="491"/>
      <c r="L3" s="491"/>
    </row>
    <row r="4" spans="2:12">
      <c r="B4" s="487" t="s">
        <v>2866</v>
      </c>
      <c r="C4" s="487"/>
      <c r="D4" s="487"/>
      <c r="E4" s="487"/>
      <c r="F4" s="487"/>
      <c r="H4" s="230"/>
      <c r="I4" s="230"/>
      <c r="J4" s="230" t="s">
        <v>3301</v>
      </c>
      <c r="K4" s="230"/>
      <c r="L4" s="230"/>
    </row>
    <row r="5" spans="2:12">
      <c r="B5" s="488" t="s">
        <v>2867</v>
      </c>
      <c r="C5" s="488"/>
      <c r="D5" s="488"/>
      <c r="E5" s="488"/>
      <c r="F5" s="488"/>
      <c r="H5" s="230"/>
      <c r="I5" s="230"/>
      <c r="J5" s="230" t="s">
        <v>3302</v>
      </c>
      <c r="K5" s="230"/>
      <c r="L5" s="230"/>
    </row>
    <row r="6" spans="2:12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>
      <c r="B14" s="257">
        <v>8</v>
      </c>
      <c r="C14" s="257" t="s">
        <v>2860</v>
      </c>
      <c r="D14" s="257"/>
      <c r="E14" s="257"/>
      <c r="F14" s="257">
        <v>37</v>
      </c>
      <c r="H14" s="304">
        <v>8</v>
      </c>
      <c r="I14" s="304" t="s">
        <v>2860</v>
      </c>
      <c r="J14" s="304">
        <v>0</v>
      </c>
      <c r="K14" s="304">
        <v>2</v>
      </c>
      <c r="L14" s="304">
        <f t="shared" si="0"/>
        <v>2</v>
      </c>
    </row>
    <row r="15" spans="2:12">
      <c r="B15" s="257">
        <v>9</v>
      </c>
      <c r="C15" s="257" t="s">
        <v>2861</v>
      </c>
      <c r="D15" s="257"/>
      <c r="E15" s="257"/>
      <c r="F15" s="257"/>
      <c r="H15" s="304">
        <v>9</v>
      </c>
      <c r="I15" s="304" t="s">
        <v>2861</v>
      </c>
      <c r="J15" s="304"/>
      <c r="K15" s="304"/>
      <c r="L15" s="304">
        <f t="shared" si="0"/>
        <v>0</v>
      </c>
    </row>
    <row r="16" spans="2:12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>
      <c r="B19" s="489" t="s">
        <v>30</v>
      </c>
      <c r="C19" s="490"/>
      <c r="D19" s="257"/>
      <c r="E19" s="257"/>
      <c r="F19" s="257">
        <f>SUM(F7:F18)</f>
        <v>3035</v>
      </c>
      <c r="H19" s="492" t="s">
        <v>30</v>
      </c>
      <c r="I19" s="493"/>
      <c r="J19" s="304">
        <f>SUM(J7:J18)</f>
        <v>35</v>
      </c>
      <c r="K19" s="304">
        <f t="shared" ref="K19:L19" si="1">SUM(K7:K18)</f>
        <v>10</v>
      </c>
      <c r="L19" s="304">
        <f t="shared" si="1"/>
        <v>45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user</cp:lastModifiedBy>
  <cp:lastPrinted>2021-01-02T06:50:38Z</cp:lastPrinted>
  <dcterms:created xsi:type="dcterms:W3CDTF">2020-03-25T07:02:21Z</dcterms:created>
  <dcterms:modified xsi:type="dcterms:W3CDTF">2021-01-10T08:08:53Z</dcterms:modified>
</cp:coreProperties>
</file>